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65521" windowWidth="17805" windowHeight="11640" activeTab="0"/>
  </bookViews>
  <sheets>
    <sheet name="Home" sheetId="1" r:id="rId1"/>
    <sheet name="INDICES" sheetId="2" r:id="rId2"/>
    <sheet name="FTSE 100" sheetId="3" r:id="rId3"/>
    <sheet name="FTSE 250" sheetId="4" r:id="rId4"/>
    <sheet name="DOW JONES" sheetId="5" r:id="rId5"/>
    <sheet name="CURRENCIES" sheetId="6" r:id="rId6"/>
  </sheets>
  <definedNames>
    <definedName name="TICKERLIST">#REF!</definedName>
  </definedNames>
  <calcPr fullCalcOnLoad="1"/>
</workbook>
</file>

<file path=xl/comments2.xml><?xml version="1.0" encoding="utf-8"?>
<comments xmlns="http://schemas.openxmlformats.org/spreadsheetml/2006/main">
  <authors>
    <author>Andrew Clavell</author>
  </authors>
  <commentList>
    <comment ref="D11" authorId="0">
      <text>
        <r>
          <rPr>
            <sz val="9"/>
            <rFont val="Tahoma"/>
            <family val="0"/>
          </rPr>
          <t>Weird but S&amp;P fields are different on the server</t>
        </r>
      </text>
    </comment>
  </commentList>
</comments>
</file>

<file path=xl/comments3.xml><?xml version="1.0" encoding="utf-8"?>
<comments xmlns="http://schemas.openxmlformats.org/spreadsheetml/2006/main">
  <authors>
    <author>Andrew Clavell</author>
  </authors>
  <commentList>
    <comment ref="I9" authorId="0">
      <text>
        <r>
          <rPr>
            <sz val="9"/>
            <rFont val="Tahoma"/>
            <family val="0"/>
          </rPr>
          <t>Yahoo servers work on US time - need to clean up the function for UK time</t>
        </r>
      </text>
    </comment>
  </commentList>
</comments>
</file>

<file path=xl/comments4.xml><?xml version="1.0" encoding="utf-8"?>
<comments xmlns="http://schemas.openxmlformats.org/spreadsheetml/2006/main">
  <authors>
    <author>Andrew Clavell</author>
  </authors>
  <commentList>
    <comment ref="I9" authorId="0">
      <text>
        <r>
          <rPr>
            <sz val="9"/>
            <rFont val="Tahoma"/>
            <family val="0"/>
          </rPr>
          <t>Yahoo servers work on US time - need to clean up the function for UK time</t>
        </r>
      </text>
    </comment>
  </commentList>
</comments>
</file>

<file path=xl/sharedStrings.xml><?xml version="1.0" encoding="utf-8"?>
<sst xmlns="http://schemas.openxmlformats.org/spreadsheetml/2006/main" count="461" uniqueCount="409">
  <si>
    <t>SFR.L</t>
  </si>
  <si>
    <t>SGC.L</t>
  </si>
  <si>
    <t>SHB.L</t>
  </si>
  <si>
    <t>SHI.L</t>
  </si>
  <si>
    <t>SIA.L</t>
  </si>
  <si>
    <t>SIG.L</t>
  </si>
  <si>
    <t>SKS.L</t>
  </si>
  <si>
    <t>SMDS.L</t>
  </si>
  <si>
    <t>SMP.L</t>
  </si>
  <si>
    <t>SMT.L</t>
  </si>
  <si>
    <t>SMWH.L</t>
  </si>
  <si>
    <t>SPD.L</t>
  </si>
  <si>
    <t>SPT.L</t>
  </si>
  <si>
    <t>SPX.L</t>
  </si>
  <si>
    <t>SRP.L</t>
  </si>
  <si>
    <t>SSL.L</t>
  </si>
  <si>
    <t>STHR.L</t>
  </si>
  <si>
    <t>STJ.L</t>
  </si>
  <si>
    <t>SVI.L</t>
  </si>
  <si>
    <t>SVS.L</t>
  </si>
  <si>
    <t>SXS.L</t>
  </si>
  <si>
    <t>TALV.L</t>
  </si>
  <si>
    <t>TCG.L</t>
  </si>
  <si>
    <t>TEM.L</t>
  </si>
  <si>
    <t>TLPR.L</t>
  </si>
  <si>
    <t>TMPL.L</t>
  </si>
  <si>
    <t>TNI.L</t>
  </si>
  <si>
    <t>TNS.L</t>
  </si>
  <si>
    <t>TOMK.L</t>
  </si>
  <si>
    <t>TPK.L</t>
  </si>
  <si>
    <t>TRY.L</t>
  </si>
  <si>
    <t>TRYS.L</t>
  </si>
  <si>
    <t>TT.L</t>
  </si>
  <si>
    <t>UBM.L</t>
  </si>
  <si>
    <t>UKC.L</t>
  </si>
  <si>
    <t>UKCM.L</t>
  </si>
  <si>
    <t>ULE.L</t>
  </si>
  <si>
    <t>UTG.L</t>
  </si>
  <si>
    <t>VCT.L</t>
  </si>
  <si>
    <t>VPC.L</t>
  </si>
  <si>
    <t>VTG.L</t>
  </si>
  <si>
    <t>WEIR.L</t>
  </si>
  <si>
    <t>WG.L</t>
  </si>
  <si>
    <t>WIN.L</t>
  </si>
  <si>
    <t>WKP.L</t>
  </si>
  <si>
    <t>WMH.L</t>
  </si>
  <si>
    <t>WSH.L</t>
  </si>
  <si>
    <t>WSM.L</t>
  </si>
  <si>
    <t>WTAN.L</t>
  </si>
  <si>
    <t>XCH.L</t>
  </si>
  <si>
    <t>MMM</t>
  </si>
  <si>
    <t>AA</t>
  </si>
  <si>
    <t>MO</t>
  </si>
  <si>
    <t>AIG</t>
  </si>
  <si>
    <t>AXP</t>
  </si>
  <si>
    <t>T</t>
  </si>
  <si>
    <t>BA</t>
  </si>
  <si>
    <t>CAT</t>
  </si>
  <si>
    <t>C</t>
  </si>
  <si>
    <t>KO</t>
  </si>
  <si>
    <t>DD</t>
  </si>
  <si>
    <t>XOM</t>
  </si>
  <si>
    <t>GE</t>
  </si>
  <si>
    <t>GM</t>
  </si>
  <si>
    <t>HPQ</t>
  </si>
  <si>
    <t>HD</t>
  </si>
  <si>
    <t>HON</t>
  </si>
  <si>
    <t>IBM</t>
  </si>
  <si>
    <t>INTC</t>
  </si>
  <si>
    <t>JNJ</t>
  </si>
  <si>
    <t>JPM</t>
  </si>
  <si>
    <t>MCD</t>
  </si>
  <si>
    <t>MRK</t>
  </si>
  <si>
    <t>PFE</t>
  </si>
  <si>
    <t>PG</t>
  </si>
  <si>
    <t>UTX</t>
  </si>
  <si>
    <t>VZ</t>
  </si>
  <si>
    <t>WMT</t>
  </si>
  <si>
    <t>DIS</t>
  </si>
  <si>
    <t>GBPUSD=X</t>
  </si>
  <si>
    <t>EURUSD=X</t>
  </si>
  <si>
    <t>USDCHF=X</t>
  </si>
  <si>
    <t>AUDUSD=X</t>
  </si>
  <si>
    <t>GBPZAR=X</t>
  </si>
  <si>
    <t>USDJPY=X</t>
  </si>
  <si>
    <t>^GSPC</t>
  </si>
  <si>
    <t>^DJI</t>
  </si>
  <si>
    <t>^GDAXI</t>
  </si>
  <si>
    <t>^N225</t>
  </si>
  <si>
    <t>^SSMI</t>
  </si>
  <si>
    <t>^STOXX50E</t>
  </si>
  <si>
    <t>3IN.L</t>
  </si>
  <si>
    <t>ABG.L</t>
  </si>
  <si>
    <t>ADM.L</t>
  </si>
  <si>
    <t>ADN.L</t>
  </si>
  <si>
    <t>AGA.L</t>
  </si>
  <si>
    <t>AGK.L</t>
  </si>
  <si>
    <t>AGS.L</t>
  </si>
  <si>
    <t>AHT.L</t>
  </si>
  <si>
    <t>AMEC.L</t>
  </si>
  <si>
    <t>AML.L</t>
  </si>
  <si>
    <t>AQP.L</t>
  </si>
  <si>
    <t>ARI.L</t>
  </si>
  <si>
    <t>ARM.L</t>
  </si>
  <si>
    <t>ASHM.L</t>
  </si>
  <si>
    <t>ASL.L</t>
  </si>
  <si>
    <t>ATK.L</t>
  </si>
  <si>
    <t>ATST.L</t>
  </si>
  <si>
    <t>AU.L</t>
  </si>
  <si>
    <t>AVV.L</t>
  </si>
  <si>
    <t>AXO.L</t>
  </si>
  <si>
    <t>BAB.L</t>
  </si>
  <si>
    <t>BB.L</t>
  </si>
  <si>
    <t>BBA.L</t>
  </si>
  <si>
    <t>BBAY.L</t>
  </si>
  <si>
    <t>BBY.L</t>
  </si>
  <si>
    <t>BEZ.L</t>
  </si>
  <si>
    <t>BFD.L</t>
  </si>
  <si>
    <t>BIFF.L</t>
  </si>
  <si>
    <t>BKG.L</t>
  </si>
  <si>
    <t>BNKR.L</t>
  </si>
  <si>
    <t>BNZL.L</t>
  </si>
  <si>
    <t>BOY.L</t>
  </si>
  <si>
    <t>BRBY.L</t>
  </si>
  <si>
    <t>BRE.L</t>
  </si>
  <si>
    <t>BSET.L</t>
  </si>
  <si>
    <t>BTEM.L</t>
  </si>
  <si>
    <t>BTSM.L</t>
  </si>
  <si>
    <t>BUR.L</t>
  </si>
  <si>
    <t>BVIC.L</t>
  </si>
  <si>
    <t>BVS.L</t>
  </si>
  <si>
    <t>BWNG.L</t>
  </si>
  <si>
    <t>BWY.L</t>
  </si>
  <si>
    <t>BXTN.L</t>
  </si>
  <si>
    <t>BYG.L</t>
  </si>
  <si>
    <t>CAL.L</t>
  </si>
  <si>
    <t>CBG.L</t>
  </si>
  <si>
    <t>CDI.L</t>
  </si>
  <si>
    <t>CGL.L</t>
  </si>
  <si>
    <t>CHG.L</t>
  </si>
  <si>
    <t>CHTR.L</t>
  </si>
  <si>
    <t>CKSN.L</t>
  </si>
  <si>
    <t>CLDN.L</t>
  </si>
  <si>
    <t>CLLN.L</t>
  </si>
  <si>
    <t>CLST.L</t>
  </si>
  <si>
    <t>CNE.L</t>
  </si>
  <si>
    <t>COB.L</t>
  </si>
  <si>
    <t>COLT.L</t>
  </si>
  <si>
    <t>CPR.L</t>
  </si>
  <si>
    <t>CRDA.L</t>
  </si>
  <si>
    <t>CSR.L</t>
  </si>
  <si>
    <t>CTT.L</t>
  </si>
  <si>
    <t>CTY.L</t>
  </si>
  <si>
    <t>DAB.L</t>
  </si>
  <si>
    <t>DCG.L</t>
  </si>
  <si>
    <t>DDT.L</t>
  </si>
  <si>
    <t>DEB.L</t>
  </si>
  <si>
    <t>DJAN.L</t>
  </si>
  <si>
    <t>DLAR.L</t>
  </si>
  <si>
    <t>DLN.L</t>
  </si>
  <si>
    <t>DNX.L</t>
  </si>
  <si>
    <t>DRX.L</t>
  </si>
  <si>
    <t>DVSG.L</t>
  </si>
  <si>
    <t>EAGA.L</t>
  </si>
  <si>
    <t>ECM.L</t>
  </si>
  <si>
    <t>EDIN.L</t>
  </si>
  <si>
    <t>ELTA.L</t>
  </si>
  <si>
    <t>EMA.L</t>
  </si>
  <si>
    <t>ENO.L</t>
  </si>
  <si>
    <t>ERM.L</t>
  </si>
  <si>
    <t>EXR.L</t>
  </si>
  <si>
    <t>EZJ.L</t>
  </si>
  <si>
    <t>FCAM.L</t>
  </si>
  <si>
    <t>FCPT.L</t>
  </si>
  <si>
    <t>FDL.L</t>
  </si>
  <si>
    <t>FEV.L</t>
  </si>
  <si>
    <t>FGP.L</t>
  </si>
  <si>
    <t>FKI.L</t>
  </si>
  <si>
    <t>FLTR.L</t>
  </si>
  <si>
    <t>FPT.L</t>
  </si>
  <si>
    <t>FRCL.L</t>
  </si>
  <si>
    <t>FXPO.L</t>
  </si>
  <si>
    <t>GEMD.L</t>
  </si>
  <si>
    <t>GFRD.L</t>
  </si>
  <si>
    <t>GFRM.L</t>
  </si>
  <si>
    <t>GFS.L</t>
  </si>
  <si>
    <t>GKN.L</t>
  </si>
  <si>
    <t>GMG.L</t>
  </si>
  <si>
    <t>GNK.L</t>
  </si>
  <si>
    <t>GOG.L</t>
  </si>
  <si>
    <t>GPOR.L</t>
  </si>
  <si>
    <t>GRG.L</t>
  </si>
  <si>
    <t>GRI.L</t>
  </si>
  <si>
    <t>GYG.L</t>
  </si>
  <si>
    <t>HAS.L</t>
  </si>
  <si>
    <t>HEAD.L</t>
  </si>
  <si>
    <t>HFD.L</t>
  </si>
  <si>
    <t>HGI.L</t>
  </si>
  <si>
    <t>HHR.L</t>
  </si>
  <si>
    <t>HIK.L</t>
  </si>
  <si>
    <t>HL.L</t>
  </si>
  <si>
    <t>HLMA.L</t>
  </si>
  <si>
    <t>HMV.L</t>
  </si>
  <si>
    <t>HOC.L</t>
  </si>
  <si>
    <t>HSV.L</t>
  </si>
  <si>
    <t>HSX.L</t>
  </si>
  <si>
    <t>HTG.L</t>
  </si>
  <si>
    <t>ICP.L</t>
  </si>
  <si>
    <t>IFD.L</t>
  </si>
  <si>
    <t>IGG.L</t>
  </si>
  <si>
    <t>IMI.L</t>
  </si>
  <si>
    <t>INCH.L</t>
  </si>
  <si>
    <t>INF.L</t>
  </si>
  <si>
    <t>INVP.L</t>
  </si>
  <si>
    <t>IPF.L</t>
  </si>
  <si>
    <t>IRV.L</t>
  </si>
  <si>
    <t>ISAT.L</t>
  </si>
  <si>
    <t>ISYS.L</t>
  </si>
  <si>
    <t>ITE.L</t>
  </si>
  <si>
    <t>ITRK.L</t>
  </si>
  <si>
    <t>JDW.L</t>
  </si>
  <si>
    <t>JETG.L</t>
  </si>
  <si>
    <t>JFM.L</t>
  </si>
  <si>
    <t>JKX.L</t>
  </si>
  <si>
    <t>JLT.L</t>
  </si>
  <si>
    <t>JPR.L</t>
  </si>
  <si>
    <t>KEL.L</t>
  </si>
  <si>
    <t>KESA.L</t>
  </si>
  <si>
    <t>KIE.L</t>
  </si>
  <si>
    <t>KLR.L</t>
  </si>
  <si>
    <t>LAD.L</t>
  </si>
  <si>
    <t>LARD.L</t>
  </si>
  <si>
    <t>LMR.L</t>
  </si>
  <si>
    <t>LOG.L</t>
  </si>
  <si>
    <t>MARS.L</t>
  </si>
  <si>
    <t>MAY.L</t>
  </si>
  <si>
    <t>MCA.L</t>
  </si>
  <si>
    <t>MCHL.L</t>
  </si>
  <si>
    <t>MCRO.L</t>
  </si>
  <si>
    <t>MGCR.L</t>
  </si>
  <si>
    <t>MGGT.L</t>
  </si>
  <si>
    <t>MGNS.L</t>
  </si>
  <si>
    <t>MLC.L</t>
  </si>
  <si>
    <t>MLW.L</t>
  </si>
  <si>
    <t>MNDI.L</t>
  </si>
  <si>
    <t>MNKS.L</t>
  </si>
  <si>
    <t>MNR.L</t>
  </si>
  <si>
    <t>MONY.L</t>
  </si>
  <si>
    <t>MPI.L</t>
  </si>
  <si>
    <t>MRCH.L</t>
  </si>
  <si>
    <t>MSLH.L</t>
  </si>
  <si>
    <t>MSY.L</t>
  </si>
  <si>
    <t>MTO.L</t>
  </si>
  <si>
    <t>MUT.L</t>
  </si>
  <si>
    <t>MYI.L</t>
  </si>
  <si>
    <t>NEX.L</t>
  </si>
  <si>
    <t>NFDS.L</t>
  </si>
  <si>
    <t>NSAM.L</t>
  </si>
  <si>
    <t>NTG.L</t>
  </si>
  <si>
    <t>NWG.L</t>
  </si>
  <si>
    <t>PAG.L</t>
  </si>
  <si>
    <t>PDG.L</t>
  </si>
  <si>
    <t>PFC.L</t>
  </si>
  <si>
    <t>PFD.L</t>
  </si>
  <si>
    <t>PFG.L</t>
  </si>
  <si>
    <t>PFL.L</t>
  </si>
  <si>
    <t>PLI.L</t>
  </si>
  <si>
    <t>PMO.L</t>
  </si>
  <si>
    <t>PNN.L</t>
  </si>
  <si>
    <t>PRTY.L</t>
  </si>
  <si>
    <t>PVCS.L</t>
  </si>
  <si>
    <t>PZC.L</t>
  </si>
  <si>
    <t>QED.L</t>
  </si>
  <si>
    <t>QQ.L</t>
  </si>
  <si>
    <t>RAT.L</t>
  </si>
  <si>
    <t>RCP.L</t>
  </si>
  <si>
    <t>RDW.L</t>
  </si>
  <si>
    <t>RGU.L</t>
  </si>
  <si>
    <t>RMV.L</t>
  </si>
  <si>
    <t>RNK.L</t>
  </si>
  <si>
    <t>ROR.L</t>
  </si>
  <si>
    <t>RPS.L</t>
  </si>
  <si>
    <t>RRS.L</t>
  </si>
  <si>
    <t>RSW.L</t>
  </si>
  <si>
    <t>RTN.L</t>
  </si>
  <si>
    <t>SCHE.L</t>
  </si>
  <si>
    <t>SCIN.L</t>
  </si>
  <si>
    <t>SDY.L</t>
  </si>
  <si>
    <t>Ticker</t>
  </si>
  <si>
    <t>Name</t>
  </si>
  <si>
    <t>Bid</t>
  </si>
  <si>
    <t>Offer</t>
  </si>
  <si>
    <t>Last</t>
  </si>
  <si>
    <t>Change</t>
  </si>
  <si>
    <t>PrevClose</t>
  </si>
  <si>
    <t>^FTSE</t>
  </si>
  <si>
    <t>EURGBP=X</t>
  </si>
  <si>
    <t>MSFT</t>
  </si>
  <si>
    <t>VOD.L</t>
  </si>
  <si>
    <t>AL.L</t>
  </si>
  <si>
    <t>AAL.L</t>
  </si>
  <si>
    <t>ANTO.L</t>
  </si>
  <si>
    <t>ABF.L</t>
  </si>
  <si>
    <t>AZN.L</t>
  </si>
  <si>
    <t>AV.L</t>
  </si>
  <si>
    <t>BA.L</t>
  </si>
  <si>
    <t>BARC.L</t>
  </si>
  <si>
    <t>BDEV.L</t>
  </si>
  <si>
    <t>BG.L</t>
  </si>
  <si>
    <t>BLT.L</t>
  </si>
  <si>
    <t>BP.L</t>
  </si>
  <si>
    <t>BAY.L</t>
  </si>
  <si>
    <t>BATS.L</t>
  </si>
  <si>
    <t>BGY.L</t>
  </si>
  <si>
    <t>BLND.L</t>
  </si>
  <si>
    <t>BSY.L</t>
  </si>
  <si>
    <t>BT.L</t>
  </si>
  <si>
    <t>CW.L</t>
  </si>
  <si>
    <t>CBRY.L</t>
  </si>
  <si>
    <t>CPI.L</t>
  </si>
  <si>
    <t>CCL.L</t>
  </si>
  <si>
    <t>CPW.L</t>
  </si>
  <si>
    <t>CNA.L</t>
  </si>
  <si>
    <t>CPG.L</t>
  </si>
  <si>
    <t>DMGT.L</t>
  </si>
  <si>
    <t>DGE.L</t>
  </si>
  <si>
    <t>DSGI.L</t>
  </si>
  <si>
    <t>ETI.L</t>
  </si>
  <si>
    <t>EXPN.L</t>
  </si>
  <si>
    <t>FP.L</t>
  </si>
  <si>
    <t>GSK.L</t>
  </si>
  <si>
    <t>HMSO.L</t>
  </si>
  <si>
    <t>HBOS.L</t>
  </si>
  <si>
    <t>HOME.L</t>
  </si>
  <si>
    <t>HSBA.L</t>
  </si>
  <si>
    <t>IAP.L</t>
  </si>
  <si>
    <t>ICI.L</t>
  </si>
  <si>
    <t>IMT.L</t>
  </si>
  <si>
    <t>IHG.L</t>
  </si>
  <si>
    <t>IPR.L</t>
  </si>
  <si>
    <t>ITV.L</t>
  </si>
  <si>
    <t>JMAT.L</t>
  </si>
  <si>
    <t>KAZ.L</t>
  </si>
  <si>
    <t>KGF.L</t>
  </si>
  <si>
    <t>LAND.L</t>
  </si>
  <si>
    <t>LGEN.L</t>
  </si>
  <si>
    <t>LII.L</t>
  </si>
  <si>
    <t>LLOY.L</t>
  </si>
  <si>
    <t>LSE.L</t>
  </si>
  <si>
    <t>LMI.L</t>
  </si>
  <si>
    <t>EMG.L</t>
  </si>
  <si>
    <t>MKS.L</t>
  </si>
  <si>
    <t>MAB.L</t>
  </si>
  <si>
    <t>MRW.L</t>
  </si>
  <si>
    <t>NG.L</t>
  </si>
  <si>
    <t>NXT.L</t>
  </si>
  <si>
    <t>NRK.L</t>
  </si>
  <si>
    <t>OML.L</t>
  </si>
  <si>
    <t>PSON.L</t>
  </si>
  <si>
    <t>PSN.L</t>
  </si>
  <si>
    <t>PRU.L</t>
  </si>
  <si>
    <t>PUB.L</t>
  </si>
  <si>
    <t>RB.L</t>
  </si>
  <si>
    <t>REL.L</t>
  </si>
  <si>
    <t>RTO.L</t>
  </si>
  <si>
    <t>RSL.L</t>
  </si>
  <si>
    <t>RTR.L</t>
  </si>
  <si>
    <t>REX.L</t>
  </si>
  <si>
    <t>RIO.L</t>
  </si>
  <si>
    <t>RR.L</t>
  </si>
  <si>
    <t>RSA.L</t>
  </si>
  <si>
    <t>RBS.L</t>
  </si>
  <si>
    <t>RDSA.L</t>
  </si>
  <si>
    <t>RDSB.L</t>
  </si>
  <si>
    <t>SAB.L</t>
  </si>
  <si>
    <t>SGE.L</t>
  </si>
  <si>
    <t>SBRY.L</t>
  </si>
  <si>
    <t>SDR.L</t>
  </si>
  <si>
    <t>SDRC.L</t>
  </si>
  <si>
    <t>SCTN.L</t>
  </si>
  <si>
    <t>SSE.L</t>
  </si>
  <si>
    <t>SGRO.L</t>
  </si>
  <si>
    <t>SVT.L</t>
  </si>
  <si>
    <t>SHP.L</t>
  </si>
  <si>
    <t>SN.L</t>
  </si>
  <si>
    <t>SMIN.L</t>
  </si>
  <si>
    <t>STAN.L</t>
  </si>
  <si>
    <t>SL.L</t>
  </si>
  <si>
    <t>TATE.L</t>
  </si>
  <si>
    <t>TW.L</t>
  </si>
  <si>
    <t>TSCO.L</t>
  </si>
  <si>
    <t>TLW.L</t>
  </si>
  <si>
    <t>ULVR.L</t>
  </si>
  <si>
    <t>UU.L</t>
  </si>
  <si>
    <t>VED.L</t>
  </si>
  <si>
    <t>WTB.L</t>
  </si>
  <si>
    <t>WOS.L</t>
  </si>
  <si>
    <t>WPP.L</t>
  </si>
  <si>
    <t>XTA.L</t>
  </si>
  <si>
    <t>YELL.L</t>
  </si>
  <si>
    <t>Date</t>
  </si>
  <si>
    <t>Function for different fields:    =getdata(ticker,field)</t>
  </si>
  <si>
    <t>Click blue button to refresh prices.  Indices are live.  Stock prices usually delayed</t>
  </si>
  <si>
    <t>No limit to number of tickers</t>
  </si>
  <si>
    <t xml:space="preserve">Time </t>
  </si>
  <si>
    <t>Fields are:    1=name, 2=bid, 3=offer, 4=last, 5=change, 6=previous close, 7=time (US), 8=date</t>
  </si>
  <si>
    <t>III.L</t>
  </si>
  <si>
    <t>To look up tickers, use this yahoo finance link:</t>
  </si>
  <si>
    <t>This is the original Liveprice spreadsheet created by Fool anc1.
It is not maintained and is available for reference purposes only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</si>
</sst>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"/>
    <numFmt numFmtId="173" formatCode="#,##0.000"/>
    <numFmt numFmtId="174" formatCode="&quot;$&quot;#,##0.00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[$-809]dd\ mmmm\ yyyy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"/>
    <numFmt numFmtId="183" formatCode="0.0000"/>
    <numFmt numFmtId="184" formatCode="[$-F400]h:mm:ss\ AM/PM"/>
    <numFmt numFmtId="185" formatCode="0.0%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00"/>
    <numFmt numFmtId="193" formatCode="hh:mm:ss;@"/>
    <numFmt numFmtId="194" formatCode="hh: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i/>
      <u val="single"/>
      <sz val="10"/>
      <color indexed="12"/>
      <name val="Arial"/>
      <family val="2"/>
    </font>
    <font>
      <b/>
      <sz val="8"/>
      <color indexed="13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77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194" fontId="4" fillId="34" borderId="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182" fontId="4" fillId="34" borderId="0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06.8515625" style="0" customWidth="1"/>
  </cols>
  <sheetData>
    <row r="1" ht="117.75" customHeight="1">
      <c r="A1" s="14" t="s">
        <v>408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G16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17.421875" style="1" customWidth="1"/>
    <col min="4" max="4" width="8.140625" style="1" customWidth="1"/>
    <col min="5" max="16384" width="9.140625" style="1" customWidth="1"/>
  </cols>
  <sheetData>
    <row r="1" ht="11.25"/>
    <row r="2" ht="15.75">
      <c r="C2" s="2" t="s">
        <v>401</v>
      </c>
    </row>
    <row r="3" spans="3:4" ht="12.75">
      <c r="C3" s="3" t="s">
        <v>407</v>
      </c>
      <c r="D3" s="4" t="str">
        <f>HYPERLINK("http://finance.yahoo.com/lookup","Yahoo lookup")</f>
        <v>Yahoo lookup</v>
      </c>
    </row>
    <row r="4" ht="11.25">
      <c r="C4" s="3" t="s">
        <v>405</v>
      </c>
    </row>
    <row r="5" ht="11.25">
      <c r="C5" s="3" t="s">
        <v>402</v>
      </c>
    </row>
    <row r="6" ht="11.25">
      <c r="C6" s="3" t="s">
        <v>403</v>
      </c>
    </row>
    <row r="7" ht="11.25">
      <c r="B7" s="3"/>
    </row>
    <row r="8" ht="11.25"/>
    <row r="9" spans="2:7" ht="11.25">
      <c r="B9" s="5" t="s">
        <v>288</v>
      </c>
      <c r="C9" s="5" t="s">
        <v>289</v>
      </c>
      <c r="D9" s="6" t="s">
        <v>292</v>
      </c>
      <c r="E9" s="6" t="s">
        <v>293</v>
      </c>
      <c r="F9" s="6" t="s">
        <v>404</v>
      </c>
      <c r="G9" s="6" t="s">
        <v>400</v>
      </c>
    </row>
    <row r="10" spans="2:7" ht="11.25">
      <c r="B10" s="10" t="s">
        <v>295</v>
      </c>
      <c r="C10" s="7" t="str">
        <f aca="true" t="shared" si="0" ref="C10:C16">getdata($B10,1)</f>
        <v>FTSE 100</v>
      </c>
      <c r="D10" s="13">
        <f>getdata($B10,4)</f>
        <v>6436.84</v>
      </c>
      <c r="E10" s="13">
        <f>getdata($B10,5)</f>
        <v>-31.57</v>
      </c>
      <c r="F10" s="11">
        <f aca="true" t="shared" si="1" ref="F10:F16">LEFT(getdata($B10,7),LEN(getdata($B10,7))-2)+5/24</f>
        <v>0.45</v>
      </c>
      <c r="G10" s="9" t="str">
        <f aca="true" t="shared" si="2" ref="G10:G16">getdata($B10,8)</f>
        <v>09/04/2013</v>
      </c>
    </row>
    <row r="11" spans="2:7" ht="11.25">
      <c r="B11" s="10" t="s">
        <v>85</v>
      </c>
      <c r="C11" s="7" t="str">
        <f t="shared" si="0"/>
        <v>S&amp;P 500</v>
      </c>
      <c r="D11" s="13">
        <f>getdata($B11,5)</f>
        <v>6.8</v>
      </c>
      <c r="E11" s="13">
        <f>getdata($B11,6)</f>
        <v>1632.97</v>
      </c>
      <c r="F11" s="11" t="str">
        <f>getdata($B11,8)</f>
        <v>09/03/2013</v>
      </c>
      <c r="G11" s="9" t="str">
        <f>getdata($B11,8)</f>
        <v>09/03/2013</v>
      </c>
    </row>
    <row r="12" spans="2:7" ht="11.25">
      <c r="B12" s="10" t="s">
        <v>86</v>
      </c>
      <c r="C12" s="7" t="str">
        <f t="shared" si="0"/>
        <v>AUD TO USD</v>
      </c>
      <c r="D12" s="13">
        <f>getdata($B12,4)</f>
        <v>0.91</v>
      </c>
      <c r="E12" s="13" t="str">
        <f>getdata($B12,5)</f>
        <v>no data</v>
      </c>
      <c r="F12" s="11" t="str">
        <f>getdata($B12,7)</f>
        <v>6:03AM</v>
      </c>
      <c r="G12" s="9" t="str">
        <f t="shared" si="2"/>
        <v>09/04/2013</v>
      </c>
    </row>
    <row r="13" spans="2:7" ht="11.25">
      <c r="B13" s="10" t="s">
        <v>87</v>
      </c>
      <c r="C13" s="7" t="str">
        <f t="shared" si="0"/>
        <v>DAX</v>
      </c>
      <c r="D13" s="13">
        <f>getdata($B13,4)</f>
        <v>8137.93</v>
      </c>
      <c r="E13" s="13">
        <f>getdata($B13,5)</f>
        <v>-42.78</v>
      </c>
      <c r="F13" s="11">
        <f t="shared" si="1"/>
        <v>0.45</v>
      </c>
      <c r="G13" s="9" t="str">
        <f t="shared" si="2"/>
        <v>09/04/2013</v>
      </c>
    </row>
    <row r="14" spans="2:7" ht="11.25">
      <c r="B14" s="10" t="s">
        <v>88</v>
      </c>
      <c r="C14" s="7" t="str">
        <f t="shared" si="0"/>
        <v>NIKKEI 225</v>
      </c>
      <c r="D14" s="13">
        <f>getdata($B14,4)</f>
        <v>14053.87</v>
      </c>
      <c r="E14" s="13">
        <f>getdata($B14,5)</f>
        <v>75.43</v>
      </c>
      <c r="F14" s="11">
        <f t="shared" si="1"/>
        <v>0.3111111111111111</v>
      </c>
      <c r="G14" s="9" t="str">
        <f t="shared" si="2"/>
        <v>09/04/2013</v>
      </c>
    </row>
    <row r="15" spans="2:7" ht="11.25">
      <c r="B15" s="10" t="s">
        <v>89</v>
      </c>
      <c r="C15" s="7" t="str">
        <f t="shared" si="0"/>
        <v>SMI</v>
      </c>
      <c r="D15" s="12">
        <f>getdata($B15,4)</f>
        <v>7842.96</v>
      </c>
      <c r="E15" s="13">
        <f>getdata($B15,5)</f>
        <v>-23.27</v>
      </c>
      <c r="F15" s="11">
        <f t="shared" si="1"/>
        <v>0.45</v>
      </c>
      <c r="G15" s="9" t="str">
        <f t="shared" si="2"/>
        <v>09/04/2013</v>
      </c>
    </row>
    <row r="16" spans="2:7" ht="11.25">
      <c r="B16" s="10" t="s">
        <v>90</v>
      </c>
      <c r="C16" s="7" t="str">
        <f t="shared" si="0"/>
        <v>WAL-MART STORES</v>
      </c>
      <c r="D16" s="8">
        <f>getdata($B16,4)</f>
        <v>74.66</v>
      </c>
      <c r="E16" s="13">
        <f>getdata($B16,5)</f>
        <v>72.68</v>
      </c>
      <c r="F16" s="11">
        <f t="shared" si="1"/>
        <v>72.20833333333333</v>
      </c>
      <c r="G16" s="9" t="str">
        <f t="shared" si="2"/>
        <v>4:00PM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J113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17.421875" style="1" customWidth="1"/>
    <col min="4" max="6" width="8.140625" style="1" customWidth="1"/>
    <col min="7" max="8" width="11.140625" style="1" customWidth="1"/>
    <col min="9" max="16384" width="9.140625" style="1" customWidth="1"/>
  </cols>
  <sheetData>
    <row r="1" ht="11.25"/>
    <row r="2" ht="15.75">
      <c r="C2" s="2" t="s">
        <v>401</v>
      </c>
    </row>
    <row r="3" spans="3:6" ht="12.75">
      <c r="C3" s="3" t="s">
        <v>407</v>
      </c>
      <c r="E3" s="3"/>
      <c r="F3" s="4" t="str">
        <f>HYPERLINK("http://finance.yahoo.com/lookup","Yahoo lookup")</f>
        <v>Yahoo lookup</v>
      </c>
    </row>
    <row r="4" ht="11.25">
      <c r="C4" s="3" t="s">
        <v>405</v>
      </c>
    </row>
    <row r="5" ht="11.25">
      <c r="C5" s="3" t="s">
        <v>402</v>
      </c>
    </row>
    <row r="6" ht="11.25">
      <c r="C6" s="3" t="s">
        <v>403</v>
      </c>
    </row>
    <row r="7" ht="11.25">
      <c r="B7" s="3"/>
    </row>
    <row r="8" ht="11.25"/>
    <row r="9" spans="2:10" ht="11.25">
      <c r="B9" s="5" t="s">
        <v>288</v>
      </c>
      <c r="C9" s="5" t="s">
        <v>289</v>
      </c>
      <c r="D9" s="6" t="s">
        <v>290</v>
      </c>
      <c r="E9" s="6" t="s">
        <v>291</v>
      </c>
      <c r="F9" s="6" t="s">
        <v>292</v>
      </c>
      <c r="G9" s="6" t="s">
        <v>293</v>
      </c>
      <c r="H9" s="6" t="s">
        <v>294</v>
      </c>
      <c r="I9" s="6" t="s">
        <v>404</v>
      </c>
      <c r="J9" s="6" t="s">
        <v>400</v>
      </c>
    </row>
    <row r="10" spans="2:10" ht="11.25">
      <c r="B10" s="10" t="s">
        <v>406</v>
      </c>
      <c r="C10" s="7" t="str">
        <f>getdata($B10,1)</f>
        <v>3I GROUP PLC ORD </v>
      </c>
      <c r="D10" s="8">
        <f>getdata($B10,2)</f>
        <v>316</v>
      </c>
      <c r="E10" s="8">
        <f>getdata($B10,3)</f>
        <v>403</v>
      </c>
      <c r="F10" s="8">
        <f>getdata($B10,4)</f>
        <v>361.4</v>
      </c>
      <c r="G10" s="8">
        <f>getdata($B10,5)</f>
        <v>-3.6</v>
      </c>
      <c r="H10" s="8">
        <f>getdata($B10,6)</f>
        <v>365</v>
      </c>
      <c r="I10" s="11">
        <f aca="true" t="shared" si="0" ref="I10:I41">LEFT(getdata($B10,7),LEN(getdata($B10,7))-2)+5/24</f>
        <v>0.45</v>
      </c>
      <c r="J10" s="9" t="str">
        <f aca="true" t="shared" si="1" ref="J10:J73">getdata($B10,8)</f>
        <v>09/04/2013</v>
      </c>
    </row>
    <row r="11" spans="2:10" ht="11.25">
      <c r="B11" s="10" t="s">
        <v>299</v>
      </c>
      <c r="C11" s="7" t="str">
        <f>getdata($B11,1)</f>
        <v>Bad ticker</v>
      </c>
      <c r="D11" s="8" t="str">
        <f>getdata($B11,2)</f>
        <v>Bad ticker</v>
      </c>
      <c r="E11" s="8" t="str">
        <f>getdata($B11,3)</f>
        <v>Bad ticker</v>
      </c>
      <c r="F11" s="8" t="str">
        <f>getdata($B11,4)</f>
        <v>Bad ticker</v>
      </c>
      <c r="G11" s="8" t="str">
        <f>getdata($B11,5)</f>
        <v>Bad ticker</v>
      </c>
      <c r="H11" s="8" t="str">
        <f>getdata($B11,6)</f>
        <v>Bad ticker</v>
      </c>
      <c r="I11" s="11" t="e">
        <f t="shared" si="0"/>
        <v>#VALUE!</v>
      </c>
      <c r="J11" s="9" t="str">
        <f t="shared" si="1"/>
        <v>Bad ticker</v>
      </c>
    </row>
    <row r="12" spans="2:10" ht="11.25">
      <c r="B12" s="10" t="s">
        <v>300</v>
      </c>
      <c r="C12" s="7" t="str">
        <f aca="true" t="shared" si="2" ref="C12:C75">getdata($B12,1)</f>
        <v>ANGLO AMERICAN PL</v>
      </c>
      <c r="D12" s="8">
        <f aca="true" t="shared" si="3" ref="D12:D75">getdata($B12,2)</f>
        <v>1315</v>
      </c>
      <c r="E12" s="8">
        <f aca="true" t="shared" si="4" ref="E12:E75">getdata($B12,3)</f>
        <v>1590</v>
      </c>
      <c r="F12" s="8">
        <f aca="true" t="shared" si="5" ref="F12:F75">getdata($B12,4)</f>
        <v>1535</v>
      </c>
      <c r="G12" s="8">
        <f aca="true" t="shared" si="6" ref="G12:G75">getdata($B12,5)</f>
        <v>-9.5</v>
      </c>
      <c r="H12" s="8">
        <f aca="true" t="shared" si="7" ref="H12:H75">getdata($B12,6)</f>
        <v>1544.5</v>
      </c>
      <c r="I12" s="11">
        <f t="shared" si="0"/>
        <v>0.45069444444444445</v>
      </c>
      <c r="J12" s="9" t="str">
        <f t="shared" si="1"/>
        <v>09/04/2013</v>
      </c>
    </row>
    <row r="13" spans="2:10" ht="11.25">
      <c r="B13" s="10" t="s">
        <v>301</v>
      </c>
      <c r="C13" s="7" t="str">
        <f t="shared" si="2"/>
        <v>ANTOFAGASTA PLC O</v>
      </c>
      <c r="D13" s="8">
        <f t="shared" si="3"/>
        <v>832</v>
      </c>
      <c r="E13" s="8">
        <f t="shared" si="4"/>
        <v>950</v>
      </c>
      <c r="F13" s="8">
        <f t="shared" si="5"/>
        <v>892.5</v>
      </c>
      <c r="G13" s="8">
        <f t="shared" si="6"/>
        <v>-1</v>
      </c>
      <c r="H13" s="8">
        <f t="shared" si="7"/>
        <v>893.5</v>
      </c>
      <c r="I13" s="11">
        <f t="shared" si="0"/>
        <v>0.45</v>
      </c>
      <c r="J13" s="9" t="str">
        <f t="shared" si="1"/>
        <v>09/04/2013</v>
      </c>
    </row>
    <row r="14" spans="2:10" ht="11.25">
      <c r="B14" s="10" t="s">
        <v>302</v>
      </c>
      <c r="C14" s="7" t="str">
        <f t="shared" si="2"/>
        <v>ASSOCIATED BRITIS</v>
      </c>
      <c r="D14" s="8">
        <f t="shared" si="3"/>
        <v>1800</v>
      </c>
      <c r="E14" s="8">
        <f t="shared" si="4"/>
        <v>1895</v>
      </c>
      <c r="F14" s="8">
        <f t="shared" si="5"/>
        <v>1844</v>
      </c>
      <c r="G14" s="8">
        <f t="shared" si="6"/>
        <v>-57</v>
      </c>
      <c r="H14" s="8">
        <f t="shared" si="7"/>
        <v>1901</v>
      </c>
      <c r="I14" s="11">
        <f t="shared" si="0"/>
        <v>0.45069444444444445</v>
      </c>
      <c r="J14" s="9" t="str">
        <f t="shared" si="1"/>
        <v>09/04/2013</v>
      </c>
    </row>
    <row r="15" spans="2:10" ht="11.25">
      <c r="B15" s="10" t="s">
        <v>303</v>
      </c>
      <c r="C15" s="7" t="str">
        <f t="shared" si="2"/>
        <v>ASTRAZENECA PLC O</v>
      </c>
      <c r="D15" s="8">
        <f t="shared" si="3"/>
        <v>3125</v>
      </c>
      <c r="E15" s="8">
        <f t="shared" si="4"/>
        <v>3300</v>
      </c>
      <c r="F15" s="8">
        <f t="shared" si="5"/>
        <v>3130.5</v>
      </c>
      <c r="G15" s="8">
        <f t="shared" si="6"/>
        <v>-23.5</v>
      </c>
      <c r="H15" s="8">
        <f t="shared" si="7"/>
        <v>3154</v>
      </c>
      <c r="I15" s="11">
        <f t="shared" si="0"/>
        <v>0.45069444444444445</v>
      </c>
      <c r="J15" s="9" t="str">
        <f t="shared" si="1"/>
        <v>09/04/2013</v>
      </c>
    </row>
    <row r="16" spans="2:10" ht="11.25">
      <c r="B16" s="10" t="s">
        <v>304</v>
      </c>
      <c r="C16" s="7" t="str">
        <f t="shared" si="2"/>
        <v>AVIVA PLC ORD 25P</v>
      </c>
      <c r="D16" s="8">
        <f t="shared" si="3"/>
        <v>375</v>
      </c>
      <c r="E16" s="8">
        <f t="shared" si="4"/>
        <v>400</v>
      </c>
      <c r="F16" s="8">
        <f t="shared" si="5"/>
        <v>381.7</v>
      </c>
      <c r="G16" s="8">
        <f t="shared" si="6"/>
        <v>-6.8</v>
      </c>
      <c r="H16" s="8">
        <f t="shared" si="7"/>
        <v>388.5</v>
      </c>
      <c r="I16" s="11">
        <f t="shared" si="0"/>
        <v>0.45</v>
      </c>
      <c r="J16" s="9" t="str">
        <f t="shared" si="1"/>
        <v>09/04/2013</v>
      </c>
    </row>
    <row r="17" spans="2:10" ht="11.25">
      <c r="B17" s="10" t="s">
        <v>305</v>
      </c>
      <c r="C17" s="7" t="str">
        <f t="shared" si="2"/>
        <v>BAE SYSTEMS PLC O</v>
      </c>
      <c r="D17" s="8">
        <f t="shared" si="3"/>
        <v>420</v>
      </c>
      <c r="E17" s="8">
        <f t="shared" si="4"/>
        <v>450</v>
      </c>
      <c r="F17" s="8">
        <f t="shared" si="5"/>
        <v>437.17</v>
      </c>
      <c r="G17" s="8">
        <f t="shared" si="6"/>
        <v>-1.73</v>
      </c>
      <c r="H17" s="8">
        <f t="shared" si="7"/>
        <v>438.9</v>
      </c>
      <c r="I17" s="11">
        <f t="shared" si="0"/>
        <v>0.45</v>
      </c>
      <c r="J17" s="9" t="str">
        <f t="shared" si="1"/>
        <v>09/04/2013</v>
      </c>
    </row>
    <row r="18" spans="2:10" ht="11.25">
      <c r="B18" s="10" t="s">
        <v>306</v>
      </c>
      <c r="C18" s="7" t="str">
        <f t="shared" si="2"/>
        <v>BARCLAYS PLC ORD </v>
      </c>
      <c r="D18" s="8">
        <f t="shared" si="3"/>
        <v>280</v>
      </c>
      <c r="E18" s="8">
        <f t="shared" si="4"/>
        <v>290</v>
      </c>
      <c r="F18" s="8">
        <f t="shared" si="5"/>
        <v>283.7</v>
      </c>
      <c r="G18" s="8">
        <f t="shared" si="6"/>
        <v>-1.4</v>
      </c>
      <c r="H18" s="8">
        <f t="shared" si="7"/>
        <v>285.1</v>
      </c>
      <c r="I18" s="11">
        <f t="shared" si="0"/>
        <v>0.45069444444444445</v>
      </c>
      <c r="J18" s="9" t="str">
        <f t="shared" si="1"/>
        <v>09/04/2013</v>
      </c>
    </row>
    <row r="19" spans="2:10" ht="11.25">
      <c r="B19" s="10" t="s">
        <v>307</v>
      </c>
      <c r="C19" s="7" t="str">
        <f t="shared" si="2"/>
        <v>BARRATT DEVELOPME</v>
      </c>
      <c r="D19" s="8">
        <f t="shared" si="3"/>
        <v>290</v>
      </c>
      <c r="E19" s="8">
        <f t="shared" si="4"/>
        <v>317</v>
      </c>
      <c r="F19" s="8">
        <f t="shared" si="5"/>
        <v>300.9</v>
      </c>
      <c r="G19" s="8">
        <f t="shared" si="6"/>
        <v>-14.1</v>
      </c>
      <c r="H19" s="8">
        <f t="shared" si="7"/>
        <v>315</v>
      </c>
      <c r="I19" s="11">
        <f t="shared" si="0"/>
        <v>0.45069444444444445</v>
      </c>
      <c r="J19" s="9" t="str">
        <f t="shared" si="1"/>
        <v>09/04/2013</v>
      </c>
    </row>
    <row r="20" spans="2:10" ht="11.25">
      <c r="B20" s="10" t="s">
        <v>308</v>
      </c>
      <c r="C20" s="7" t="str">
        <f t="shared" si="2"/>
        <v>BG GROUP PLC ORD </v>
      </c>
      <c r="D20" s="8">
        <f t="shared" si="3"/>
        <v>1145</v>
      </c>
      <c r="E20" s="8">
        <f t="shared" si="4"/>
        <v>1275</v>
      </c>
      <c r="F20" s="8">
        <f t="shared" si="5"/>
        <v>1259</v>
      </c>
      <c r="G20" s="8">
        <f t="shared" si="6"/>
        <v>12</v>
      </c>
      <c r="H20" s="8">
        <f t="shared" si="7"/>
        <v>1247</v>
      </c>
      <c r="I20" s="11">
        <f t="shared" si="0"/>
        <v>0.45069444444444445</v>
      </c>
      <c r="J20" s="9" t="str">
        <f t="shared" si="1"/>
        <v>09/04/2013</v>
      </c>
    </row>
    <row r="21" spans="2:10" ht="11.25">
      <c r="B21" s="10" t="s">
        <v>309</v>
      </c>
      <c r="C21" s="7" t="str">
        <f t="shared" si="2"/>
        <v>BHP BILLITON PLC </v>
      </c>
      <c r="D21" s="8">
        <f t="shared" si="3"/>
        <v>1860</v>
      </c>
      <c r="E21" s="8">
        <f t="shared" si="4"/>
        <v>1900</v>
      </c>
      <c r="F21" s="8">
        <f t="shared" si="5"/>
        <v>1894.5</v>
      </c>
      <c r="G21" s="8">
        <f t="shared" si="6"/>
        <v>-41.5</v>
      </c>
      <c r="H21" s="8">
        <f t="shared" si="7"/>
        <v>1936</v>
      </c>
      <c r="I21" s="11">
        <f t="shared" si="0"/>
        <v>0.45069444444444445</v>
      </c>
      <c r="J21" s="9" t="str">
        <f t="shared" si="1"/>
        <v>09/04/2013</v>
      </c>
    </row>
    <row r="22" spans="2:10" ht="11.25">
      <c r="B22" s="10" t="s">
        <v>310</v>
      </c>
      <c r="C22" s="7" t="str">
        <f t="shared" si="2"/>
        <v>BP PLC $0.25</v>
      </c>
      <c r="D22" s="8">
        <f t="shared" si="3"/>
        <v>440</v>
      </c>
      <c r="E22" s="8">
        <f t="shared" si="4"/>
        <v>447.25</v>
      </c>
      <c r="F22" s="8">
        <f t="shared" si="5"/>
        <v>441.07</v>
      </c>
      <c r="G22" s="8">
        <f t="shared" si="6"/>
        <v>-0.78</v>
      </c>
      <c r="H22" s="8">
        <f t="shared" si="7"/>
        <v>441.85</v>
      </c>
      <c r="I22" s="11">
        <f t="shared" si="0"/>
        <v>0.45</v>
      </c>
      <c r="J22" s="9" t="str">
        <f t="shared" si="1"/>
        <v>09/04/2013</v>
      </c>
    </row>
    <row r="23" spans="2:10" ht="11.25">
      <c r="B23" s="10" t="s">
        <v>311</v>
      </c>
      <c r="C23" s="7" t="str">
        <f t="shared" si="2"/>
        <v>Bad ticker</v>
      </c>
      <c r="D23" s="8" t="str">
        <f t="shared" si="3"/>
        <v>Bad ticker</v>
      </c>
      <c r="E23" s="8" t="str">
        <f t="shared" si="4"/>
        <v>Bad ticker</v>
      </c>
      <c r="F23" s="8" t="str">
        <f t="shared" si="5"/>
        <v>Bad ticker</v>
      </c>
      <c r="G23" s="8" t="str">
        <f t="shared" si="6"/>
        <v>Bad ticker</v>
      </c>
      <c r="H23" s="8" t="str">
        <f t="shared" si="7"/>
        <v>Bad ticker</v>
      </c>
      <c r="I23" s="11" t="e">
        <f t="shared" si="0"/>
        <v>#VALUE!</v>
      </c>
      <c r="J23" s="9" t="str">
        <f t="shared" si="1"/>
        <v>Bad ticker</v>
      </c>
    </row>
    <row r="24" spans="2:10" ht="11.25">
      <c r="B24" s="10" t="s">
        <v>312</v>
      </c>
      <c r="C24" s="7" t="str">
        <f t="shared" si="2"/>
        <v>BRITISH AMERICAN </v>
      </c>
      <c r="D24" s="8">
        <f t="shared" si="3"/>
        <v>3240</v>
      </c>
      <c r="E24" s="8">
        <f t="shared" si="4"/>
        <v>3495</v>
      </c>
      <c r="F24" s="8">
        <f t="shared" si="5"/>
        <v>3239.5</v>
      </c>
      <c r="G24" s="8">
        <f t="shared" si="6"/>
        <v>-24.5</v>
      </c>
      <c r="H24" s="8">
        <f t="shared" si="7"/>
        <v>3264</v>
      </c>
      <c r="I24" s="11">
        <f t="shared" si="0"/>
        <v>0.45069444444444445</v>
      </c>
      <c r="J24" s="9" t="str">
        <f t="shared" si="1"/>
        <v>09/04/2013</v>
      </c>
    </row>
    <row r="25" spans="2:10" ht="11.25">
      <c r="B25" s="10" t="s">
        <v>313</v>
      </c>
      <c r="C25" s="7" t="str">
        <f t="shared" si="2"/>
        <v>Bad ticker</v>
      </c>
      <c r="D25" s="8" t="str">
        <f t="shared" si="3"/>
        <v>Bad ticker</v>
      </c>
      <c r="E25" s="8" t="str">
        <f t="shared" si="4"/>
        <v>Bad ticker</v>
      </c>
      <c r="F25" s="8" t="str">
        <f t="shared" si="5"/>
        <v>Bad ticker</v>
      </c>
      <c r="G25" s="8" t="str">
        <f t="shared" si="6"/>
        <v>Bad ticker</v>
      </c>
      <c r="H25" s="8" t="str">
        <f t="shared" si="7"/>
        <v>Bad ticker</v>
      </c>
      <c r="I25" s="11" t="e">
        <f t="shared" si="0"/>
        <v>#VALUE!</v>
      </c>
      <c r="J25" s="9" t="str">
        <f t="shared" si="1"/>
        <v>Bad ticker</v>
      </c>
    </row>
    <row r="26" spans="2:10" ht="11.25">
      <c r="B26" s="10" t="s">
        <v>314</v>
      </c>
      <c r="C26" s="7" t="str">
        <f t="shared" si="2"/>
        <v>BRITISH LAND COMP</v>
      </c>
      <c r="D26" s="8">
        <f t="shared" si="3"/>
        <v>551.5</v>
      </c>
      <c r="E26" s="8">
        <f t="shared" si="4"/>
        <v>578</v>
      </c>
      <c r="F26" s="8">
        <f t="shared" si="5"/>
        <v>547</v>
      </c>
      <c r="G26" s="8">
        <f t="shared" si="6"/>
        <v>-5.5</v>
      </c>
      <c r="H26" s="8">
        <f t="shared" si="7"/>
        <v>552.5</v>
      </c>
      <c r="I26" s="11">
        <f t="shared" si="0"/>
        <v>0.45069444444444445</v>
      </c>
      <c r="J26" s="9" t="str">
        <f t="shared" si="1"/>
        <v>09/04/2013</v>
      </c>
    </row>
    <row r="27" spans="2:10" ht="11.25">
      <c r="B27" s="10" t="s">
        <v>315</v>
      </c>
      <c r="C27" s="7" t="str">
        <f t="shared" si="2"/>
        <v>BRITISH SKY BROAD</v>
      </c>
      <c r="D27" s="8">
        <f t="shared" si="3"/>
        <v>768</v>
      </c>
      <c r="E27" s="8">
        <f t="shared" si="4"/>
        <v>0</v>
      </c>
      <c r="F27" s="8">
        <f t="shared" si="5"/>
        <v>851</v>
      </c>
      <c r="G27" s="8">
        <f t="shared" si="6"/>
        <v>-4</v>
      </c>
      <c r="H27" s="8">
        <f t="shared" si="7"/>
        <v>855</v>
      </c>
      <c r="I27" s="11">
        <f t="shared" si="0"/>
        <v>0.4465277777777778</v>
      </c>
      <c r="J27" s="9" t="str">
        <f t="shared" si="1"/>
        <v>09/04/2013</v>
      </c>
    </row>
    <row r="28" spans="2:10" ht="11.25">
      <c r="B28" s="10" t="s">
        <v>316</v>
      </c>
      <c r="C28" s="7" t="str">
        <f t="shared" si="2"/>
        <v>BT GROUP PLC ORD </v>
      </c>
      <c r="D28" s="8">
        <f t="shared" si="3"/>
        <v>299</v>
      </c>
      <c r="E28" s="8">
        <f t="shared" si="4"/>
        <v>350</v>
      </c>
      <c r="F28" s="8">
        <f t="shared" si="5"/>
        <v>336.7</v>
      </c>
      <c r="G28" s="8">
        <f t="shared" si="6"/>
        <v>-1.2</v>
      </c>
      <c r="H28" s="8">
        <f t="shared" si="7"/>
        <v>337.9</v>
      </c>
      <c r="I28" s="11">
        <f t="shared" si="0"/>
        <v>0.45</v>
      </c>
      <c r="J28" s="9" t="str">
        <f t="shared" si="1"/>
        <v>09/04/2013</v>
      </c>
    </row>
    <row r="29" spans="2:10" ht="11.25">
      <c r="B29" s="10" t="s">
        <v>317</v>
      </c>
      <c r="C29" s="7">
        <f t="shared" si="2"/>
      </c>
      <c r="D29" s="8">
        <f t="shared" si="3"/>
        <v>0</v>
      </c>
      <c r="E29" s="8">
        <f t="shared" si="4"/>
        <v>0</v>
      </c>
      <c r="F29" s="8">
        <f t="shared" si="5"/>
        <v>0</v>
      </c>
      <c r="G29" s="8">
        <f t="shared" si="6"/>
        <v>0</v>
      </c>
      <c r="H29" s="8" t="str">
        <f t="shared" si="7"/>
        <v>no data</v>
      </c>
      <c r="I29" s="11" t="e">
        <f t="shared" si="0"/>
        <v>#VALUE!</v>
      </c>
      <c r="J29" s="9" t="str">
        <f t="shared" si="1"/>
        <v>N/A</v>
      </c>
    </row>
    <row r="30" spans="2:10" ht="11.25">
      <c r="B30" s="10" t="s">
        <v>318</v>
      </c>
      <c r="C30" s="7" t="str">
        <f t="shared" si="2"/>
        <v>Bad ticker</v>
      </c>
      <c r="D30" s="8" t="str">
        <f t="shared" si="3"/>
        <v>Bad ticker</v>
      </c>
      <c r="E30" s="8" t="str">
        <f t="shared" si="4"/>
        <v>Bad ticker</v>
      </c>
      <c r="F30" s="8" t="str">
        <f t="shared" si="5"/>
        <v>Bad ticker</v>
      </c>
      <c r="G30" s="8" t="str">
        <f t="shared" si="6"/>
        <v>Bad ticker</v>
      </c>
      <c r="H30" s="8" t="str">
        <f t="shared" si="7"/>
        <v>Bad ticker</v>
      </c>
      <c r="I30" s="11" t="e">
        <f t="shared" si="0"/>
        <v>#VALUE!</v>
      </c>
      <c r="J30" s="9" t="str">
        <f t="shared" si="1"/>
        <v>Bad ticker</v>
      </c>
    </row>
    <row r="31" spans="2:10" ht="11.25">
      <c r="B31" s="10" t="s">
        <v>319</v>
      </c>
      <c r="C31" s="7" t="str">
        <f t="shared" si="2"/>
        <v>CAPITA PLC ORD 2.</v>
      </c>
      <c r="D31" s="8">
        <f t="shared" si="3"/>
        <v>0</v>
      </c>
      <c r="E31" s="8">
        <f t="shared" si="4"/>
        <v>0</v>
      </c>
      <c r="F31" s="8">
        <f t="shared" si="5"/>
        <v>964.5</v>
      </c>
      <c r="G31" s="8">
        <f t="shared" si="6"/>
        <v>-4.5</v>
      </c>
      <c r="H31" s="8">
        <f t="shared" si="7"/>
        <v>969</v>
      </c>
      <c r="I31" s="11">
        <f t="shared" si="0"/>
        <v>0.45</v>
      </c>
      <c r="J31" s="9" t="str">
        <f t="shared" si="1"/>
        <v>09/04/2013</v>
      </c>
    </row>
    <row r="32" spans="2:10" ht="11.25">
      <c r="B32" s="10" t="s">
        <v>320</v>
      </c>
      <c r="C32" s="7" t="str">
        <f t="shared" si="2"/>
        <v>CARNIVAL PLC ORD </v>
      </c>
      <c r="D32" s="8">
        <f t="shared" si="3"/>
        <v>2000</v>
      </c>
      <c r="E32" s="8">
        <f t="shared" si="4"/>
        <v>2665</v>
      </c>
      <c r="F32" s="8">
        <f t="shared" si="5"/>
        <v>2317.6</v>
      </c>
      <c r="G32" s="8">
        <f t="shared" si="6"/>
        <v>-67.4</v>
      </c>
      <c r="H32" s="8">
        <f t="shared" si="7"/>
        <v>2385</v>
      </c>
      <c r="I32" s="11">
        <f t="shared" si="0"/>
        <v>0.44930555555555557</v>
      </c>
      <c r="J32" s="9" t="str">
        <f t="shared" si="1"/>
        <v>09/04/2013</v>
      </c>
    </row>
    <row r="33" spans="2:10" ht="11.25">
      <c r="B33" s="10" t="s">
        <v>321</v>
      </c>
      <c r="C33" s="7" t="str">
        <f t="shared" si="2"/>
        <v>CARPHONE WAREHOUS</v>
      </c>
      <c r="D33" s="8">
        <f t="shared" si="3"/>
        <v>0</v>
      </c>
      <c r="E33" s="8">
        <f t="shared" si="4"/>
        <v>0</v>
      </c>
      <c r="F33" s="8">
        <f t="shared" si="5"/>
        <v>239.75</v>
      </c>
      <c r="G33" s="8">
        <f t="shared" si="6"/>
        <v>0.25</v>
      </c>
      <c r="H33" s="8">
        <f t="shared" si="7"/>
        <v>239.5</v>
      </c>
      <c r="I33" s="11">
        <f t="shared" si="0"/>
        <v>0.4465277777777778</v>
      </c>
      <c r="J33" s="9" t="str">
        <f t="shared" si="1"/>
        <v>09/04/2013</v>
      </c>
    </row>
    <row r="34" spans="2:10" ht="11.25">
      <c r="B34" s="10" t="s">
        <v>322</v>
      </c>
      <c r="C34" s="7" t="str">
        <f t="shared" si="2"/>
        <v>CENTRICA PLC ORD </v>
      </c>
      <c r="D34" s="8">
        <f t="shared" si="3"/>
        <v>381</v>
      </c>
      <c r="E34" s="8">
        <f t="shared" si="4"/>
        <v>394</v>
      </c>
      <c r="F34" s="8">
        <f t="shared" si="5"/>
        <v>390.4</v>
      </c>
      <c r="G34" s="8">
        <f t="shared" si="6"/>
        <v>-2.7</v>
      </c>
      <c r="H34" s="8">
        <f t="shared" si="7"/>
        <v>393.1</v>
      </c>
      <c r="I34" s="11">
        <f t="shared" si="0"/>
        <v>0.44930555555555557</v>
      </c>
      <c r="J34" s="9" t="str">
        <f t="shared" si="1"/>
        <v>09/04/2013</v>
      </c>
    </row>
    <row r="35" spans="2:10" ht="11.25">
      <c r="B35" s="10" t="s">
        <v>323</v>
      </c>
      <c r="C35" s="7" t="str">
        <f t="shared" si="2"/>
        <v>COMPASS GROUP PLC</v>
      </c>
      <c r="D35" s="8">
        <f t="shared" si="3"/>
        <v>800</v>
      </c>
      <c r="E35" s="8">
        <f t="shared" si="4"/>
        <v>917</v>
      </c>
      <c r="F35" s="8">
        <f t="shared" si="5"/>
        <v>854.5</v>
      </c>
      <c r="G35" s="8">
        <f t="shared" si="6"/>
        <v>-3.5</v>
      </c>
      <c r="H35" s="8">
        <f t="shared" si="7"/>
        <v>858</v>
      </c>
      <c r="I35" s="11">
        <f t="shared" si="0"/>
        <v>0.4486111111111111</v>
      </c>
      <c r="J35" s="9" t="str">
        <f t="shared" si="1"/>
        <v>09/04/2013</v>
      </c>
    </row>
    <row r="36" spans="2:10" ht="11.25">
      <c r="B36" s="10" t="s">
        <v>324</v>
      </c>
      <c r="C36" s="7" t="str">
        <f t="shared" si="2"/>
        <v>DAILY MAIL &amp; GENE</v>
      </c>
      <c r="D36" s="8">
        <f t="shared" si="3"/>
        <v>0</v>
      </c>
      <c r="E36" s="8">
        <f t="shared" si="4"/>
        <v>0</v>
      </c>
      <c r="F36" s="8">
        <f t="shared" si="5"/>
        <v>788.46</v>
      </c>
      <c r="G36" s="8">
        <f t="shared" si="6"/>
        <v>-4.54</v>
      </c>
      <c r="H36" s="8">
        <f t="shared" si="7"/>
        <v>793</v>
      </c>
      <c r="I36" s="11">
        <f t="shared" si="0"/>
        <v>0.45</v>
      </c>
      <c r="J36" s="9" t="str">
        <f t="shared" si="1"/>
        <v>09/04/2013</v>
      </c>
    </row>
    <row r="37" spans="2:10" ht="11.25">
      <c r="B37" s="10" t="s">
        <v>325</v>
      </c>
      <c r="C37" s="7" t="str">
        <f t="shared" si="2"/>
        <v>DIAGEO PLC ORD 28</v>
      </c>
      <c r="D37" s="8">
        <f t="shared" si="3"/>
        <v>1950</v>
      </c>
      <c r="E37" s="8">
        <f t="shared" si="4"/>
        <v>2042</v>
      </c>
      <c r="F37" s="8">
        <f t="shared" si="5"/>
        <v>1956.5</v>
      </c>
      <c r="G37" s="8">
        <f t="shared" si="6"/>
        <v>-23.5</v>
      </c>
      <c r="H37" s="8">
        <f t="shared" si="7"/>
        <v>1980</v>
      </c>
      <c r="I37" s="11">
        <f t="shared" si="0"/>
        <v>0.45069444444444445</v>
      </c>
      <c r="J37" s="9" t="str">
        <f t="shared" si="1"/>
        <v>09/04/2013</v>
      </c>
    </row>
    <row r="38" spans="2:10" ht="11.25">
      <c r="B38" s="10" t="s">
        <v>326</v>
      </c>
      <c r="C38" s="7" t="str">
        <f t="shared" si="2"/>
        <v>Bad ticker</v>
      </c>
      <c r="D38" s="8" t="str">
        <f t="shared" si="3"/>
        <v>Bad ticker</v>
      </c>
      <c r="E38" s="8" t="str">
        <f t="shared" si="4"/>
        <v>Bad ticker</v>
      </c>
      <c r="F38" s="8" t="str">
        <f t="shared" si="5"/>
        <v>Bad ticker</v>
      </c>
      <c r="G38" s="8" t="str">
        <f t="shared" si="6"/>
        <v>Bad ticker</v>
      </c>
      <c r="H38" s="8" t="str">
        <f t="shared" si="7"/>
        <v>Bad ticker</v>
      </c>
      <c r="I38" s="11" t="e">
        <f t="shared" si="0"/>
        <v>#VALUE!</v>
      </c>
      <c r="J38" s="9" t="str">
        <f t="shared" si="1"/>
        <v>Bad ticker</v>
      </c>
    </row>
    <row r="39" spans="2:10" ht="11.25">
      <c r="B39" s="10" t="s">
        <v>327</v>
      </c>
      <c r="C39" s="7" t="str">
        <f t="shared" si="2"/>
        <v>ENTERPRISE INNS P</v>
      </c>
      <c r="D39" s="8">
        <f t="shared" si="3"/>
        <v>0</v>
      </c>
      <c r="E39" s="8">
        <f t="shared" si="4"/>
        <v>0</v>
      </c>
      <c r="F39" s="8">
        <f t="shared" si="5"/>
        <v>147</v>
      </c>
      <c r="G39" s="8">
        <f t="shared" si="6"/>
        <v>2.5</v>
      </c>
      <c r="H39" s="8">
        <f t="shared" si="7"/>
        <v>144.5</v>
      </c>
      <c r="I39" s="11">
        <f t="shared" si="0"/>
        <v>0.4444444444444445</v>
      </c>
      <c r="J39" s="9" t="str">
        <f t="shared" si="1"/>
        <v>09/04/2013</v>
      </c>
    </row>
    <row r="40" spans="2:10" ht="11.25">
      <c r="B40" s="10" t="s">
        <v>328</v>
      </c>
      <c r="C40" s="7" t="str">
        <f t="shared" si="2"/>
        <v>EXPERIAN PLC ORD </v>
      </c>
      <c r="D40" s="8">
        <f t="shared" si="3"/>
        <v>1100</v>
      </c>
      <c r="E40" s="8">
        <f t="shared" si="4"/>
        <v>1275</v>
      </c>
      <c r="F40" s="8">
        <f t="shared" si="5"/>
        <v>1144</v>
      </c>
      <c r="G40" s="8">
        <f t="shared" si="6"/>
        <v>10</v>
      </c>
      <c r="H40" s="8">
        <f t="shared" si="7"/>
        <v>1134</v>
      </c>
      <c r="I40" s="11">
        <f t="shared" si="0"/>
        <v>0.45069444444444445</v>
      </c>
      <c r="J40" s="9" t="str">
        <f t="shared" si="1"/>
        <v>09/04/2013</v>
      </c>
    </row>
    <row r="41" spans="2:10" ht="11.25">
      <c r="B41" s="10" t="s">
        <v>329</v>
      </c>
      <c r="C41" s="7" t="str">
        <f t="shared" si="2"/>
        <v>Bad ticker</v>
      </c>
      <c r="D41" s="8" t="str">
        <f t="shared" si="3"/>
        <v>Bad ticker</v>
      </c>
      <c r="E41" s="8" t="str">
        <f t="shared" si="4"/>
        <v>Bad ticker</v>
      </c>
      <c r="F41" s="8" t="str">
        <f t="shared" si="5"/>
        <v>Bad ticker</v>
      </c>
      <c r="G41" s="8" t="str">
        <f t="shared" si="6"/>
        <v>Bad ticker</v>
      </c>
      <c r="H41" s="8" t="str">
        <f t="shared" si="7"/>
        <v>Bad ticker</v>
      </c>
      <c r="I41" s="11" t="e">
        <f t="shared" si="0"/>
        <v>#VALUE!</v>
      </c>
      <c r="J41" s="9" t="str">
        <f t="shared" si="1"/>
        <v>Bad ticker</v>
      </c>
    </row>
    <row r="42" spans="2:10" ht="11.25">
      <c r="B42" s="10" t="s">
        <v>330</v>
      </c>
      <c r="C42" s="7" t="str">
        <f t="shared" si="2"/>
        <v>GLAXOSMITHKLINE P</v>
      </c>
      <c r="D42" s="8">
        <f t="shared" si="3"/>
        <v>1630</v>
      </c>
      <c r="E42" s="8">
        <f t="shared" si="4"/>
        <v>1699</v>
      </c>
      <c r="F42" s="8">
        <f t="shared" si="5"/>
        <v>1650.36</v>
      </c>
      <c r="G42" s="8">
        <f t="shared" si="6"/>
        <v>-15.14</v>
      </c>
      <c r="H42" s="8">
        <f t="shared" si="7"/>
        <v>1665.5</v>
      </c>
      <c r="I42" s="11">
        <f aca="true" t="shared" si="8" ref="I42:I73">LEFT(getdata($B42,7),LEN(getdata($B42,7))-2)+5/24</f>
        <v>0.45</v>
      </c>
      <c r="J42" s="9" t="str">
        <f t="shared" si="1"/>
        <v>09/04/2013</v>
      </c>
    </row>
    <row r="43" spans="2:10" ht="11.25">
      <c r="B43" s="10" t="s">
        <v>331</v>
      </c>
      <c r="C43" s="7" t="str">
        <f t="shared" si="2"/>
        <v>HAMMERSON PLC ORD</v>
      </c>
      <c r="D43" s="8">
        <f t="shared" si="3"/>
        <v>0</v>
      </c>
      <c r="E43" s="8">
        <f t="shared" si="4"/>
        <v>559</v>
      </c>
      <c r="F43" s="8">
        <f t="shared" si="5"/>
        <v>481.1</v>
      </c>
      <c r="G43" s="8">
        <f t="shared" si="6"/>
        <v>-4.9</v>
      </c>
      <c r="H43" s="8">
        <f t="shared" si="7"/>
        <v>486</v>
      </c>
      <c r="I43" s="11">
        <f t="shared" si="8"/>
        <v>0.45</v>
      </c>
      <c r="J43" s="9" t="str">
        <f t="shared" si="1"/>
        <v>09/04/2013</v>
      </c>
    </row>
    <row r="44" spans="2:10" ht="11.25">
      <c r="B44" s="10" t="s">
        <v>332</v>
      </c>
      <c r="C44" s="7" t="str">
        <f t="shared" si="2"/>
        <v>Bad ticker</v>
      </c>
      <c r="D44" s="8" t="str">
        <f t="shared" si="3"/>
        <v>Bad ticker</v>
      </c>
      <c r="E44" s="8" t="str">
        <f t="shared" si="4"/>
        <v>Bad ticker</v>
      </c>
      <c r="F44" s="8" t="str">
        <f t="shared" si="5"/>
        <v>Bad ticker</v>
      </c>
      <c r="G44" s="8" t="str">
        <f t="shared" si="6"/>
        <v>Bad ticker</v>
      </c>
      <c r="H44" s="8" t="str">
        <f t="shared" si="7"/>
        <v>Bad ticker</v>
      </c>
      <c r="I44" s="11" t="e">
        <f t="shared" si="8"/>
        <v>#VALUE!</v>
      </c>
      <c r="J44" s="9" t="str">
        <f t="shared" si="1"/>
        <v>Bad ticker</v>
      </c>
    </row>
    <row r="45" spans="2:10" ht="11.25">
      <c r="B45" s="10" t="s">
        <v>333</v>
      </c>
      <c r="C45" s="7" t="str">
        <f t="shared" si="2"/>
        <v>HOME RETAIL GROUP</v>
      </c>
      <c r="D45" s="8">
        <f t="shared" si="3"/>
        <v>131</v>
      </c>
      <c r="E45" s="8">
        <f t="shared" si="4"/>
        <v>0</v>
      </c>
      <c r="F45" s="8">
        <f t="shared" si="5"/>
        <v>144.6</v>
      </c>
      <c r="G45" s="8">
        <f t="shared" si="6"/>
        <v>0.3</v>
      </c>
      <c r="H45" s="8">
        <f t="shared" si="7"/>
        <v>144.3</v>
      </c>
      <c r="I45" s="11">
        <f t="shared" si="8"/>
        <v>0.45</v>
      </c>
      <c r="J45" s="9" t="str">
        <f t="shared" si="1"/>
        <v>09/04/2013</v>
      </c>
    </row>
    <row r="46" spans="2:10" ht="11.25">
      <c r="B46" s="10" t="s">
        <v>334</v>
      </c>
      <c r="C46" s="7" t="str">
        <f t="shared" si="2"/>
        <v>HSBC HOLDINGS PLC</v>
      </c>
      <c r="D46" s="8">
        <f t="shared" si="3"/>
        <v>670</v>
      </c>
      <c r="E46" s="8">
        <f t="shared" si="4"/>
        <v>700</v>
      </c>
      <c r="F46" s="8">
        <f t="shared" si="5"/>
        <v>686.4</v>
      </c>
      <c r="G46" s="8">
        <f t="shared" si="6"/>
        <v>-1.2</v>
      </c>
      <c r="H46" s="8">
        <f t="shared" si="7"/>
        <v>687.6</v>
      </c>
      <c r="I46" s="11">
        <f t="shared" si="8"/>
        <v>0.45069444444444445</v>
      </c>
      <c r="J46" s="9" t="str">
        <f t="shared" si="1"/>
        <v>09/04/2013</v>
      </c>
    </row>
    <row r="47" spans="2:10" ht="11.25">
      <c r="B47" s="10" t="s">
        <v>335</v>
      </c>
      <c r="C47" s="7" t="str">
        <f t="shared" si="2"/>
        <v>ICAP PLC ORD 10P</v>
      </c>
      <c r="D47" s="8">
        <f t="shared" si="3"/>
        <v>0</v>
      </c>
      <c r="E47" s="8">
        <f t="shared" si="4"/>
        <v>427</v>
      </c>
      <c r="F47" s="8">
        <f t="shared" si="5"/>
        <v>367.8</v>
      </c>
      <c r="G47" s="8">
        <f t="shared" si="6"/>
        <v>-8.6</v>
      </c>
      <c r="H47" s="8">
        <f t="shared" si="7"/>
        <v>376.4</v>
      </c>
      <c r="I47" s="11">
        <f t="shared" si="8"/>
        <v>0.44930555555555557</v>
      </c>
      <c r="J47" s="9" t="str">
        <f t="shared" si="1"/>
        <v>09/04/2013</v>
      </c>
    </row>
    <row r="48" spans="2:10" ht="11.25">
      <c r="B48" s="10" t="s">
        <v>336</v>
      </c>
      <c r="C48" s="7" t="str">
        <f t="shared" si="2"/>
        <v>Bad ticker</v>
      </c>
      <c r="D48" s="8" t="str">
        <f t="shared" si="3"/>
        <v>Bad ticker</v>
      </c>
      <c r="E48" s="8" t="str">
        <f t="shared" si="4"/>
        <v>Bad ticker</v>
      </c>
      <c r="F48" s="8" t="str">
        <f t="shared" si="5"/>
        <v>Bad ticker</v>
      </c>
      <c r="G48" s="8" t="str">
        <f t="shared" si="6"/>
        <v>Bad ticker</v>
      </c>
      <c r="H48" s="8" t="str">
        <f t="shared" si="7"/>
        <v>Bad ticker</v>
      </c>
      <c r="I48" s="11" t="e">
        <f t="shared" si="8"/>
        <v>#VALUE!</v>
      </c>
      <c r="J48" s="9" t="str">
        <f t="shared" si="1"/>
        <v>Bad ticker</v>
      </c>
    </row>
    <row r="49" spans="2:10" ht="11.25">
      <c r="B49" s="10" t="s">
        <v>337</v>
      </c>
      <c r="C49" s="7" t="str">
        <f t="shared" si="2"/>
        <v>IMPERIAL TOBACCO </v>
      </c>
      <c r="D49" s="8">
        <f t="shared" si="3"/>
        <v>2100</v>
      </c>
      <c r="E49" s="8">
        <f t="shared" si="4"/>
        <v>2250</v>
      </c>
      <c r="F49" s="8">
        <f t="shared" si="5"/>
        <v>2144</v>
      </c>
      <c r="G49" s="8">
        <f t="shared" si="6"/>
        <v>-10</v>
      </c>
      <c r="H49" s="8">
        <f t="shared" si="7"/>
        <v>2154</v>
      </c>
      <c r="I49" s="11">
        <f t="shared" si="8"/>
        <v>0.45069444444444445</v>
      </c>
      <c r="J49" s="9" t="str">
        <f t="shared" si="1"/>
        <v>09/04/2013</v>
      </c>
    </row>
    <row r="50" spans="2:10" ht="11.25">
      <c r="B50" s="10" t="s">
        <v>338</v>
      </c>
      <c r="C50" s="7" t="str">
        <f t="shared" si="2"/>
        <v>INTERCONTINENTAL </v>
      </c>
      <c r="D50" s="8">
        <f t="shared" si="3"/>
        <v>1785</v>
      </c>
      <c r="E50" s="8">
        <f t="shared" si="4"/>
        <v>2025</v>
      </c>
      <c r="F50" s="8">
        <f t="shared" si="5"/>
        <v>1810</v>
      </c>
      <c r="G50" s="8">
        <f t="shared" si="6"/>
        <v>-19</v>
      </c>
      <c r="H50" s="8">
        <f t="shared" si="7"/>
        <v>1829</v>
      </c>
      <c r="I50" s="11">
        <f t="shared" si="8"/>
        <v>0.44930555555555557</v>
      </c>
      <c r="J50" s="9" t="str">
        <f t="shared" si="1"/>
        <v>09/04/2013</v>
      </c>
    </row>
    <row r="51" spans="2:10" ht="11.25">
      <c r="B51" s="10" t="s">
        <v>339</v>
      </c>
      <c r="C51" s="7">
        <f t="shared" si="2"/>
      </c>
      <c r="D51" s="8">
        <f t="shared" si="3"/>
        <v>0</v>
      </c>
      <c r="E51" s="8">
        <f t="shared" si="4"/>
        <v>0</v>
      </c>
      <c r="F51" s="8">
        <f t="shared" si="5"/>
        <v>0</v>
      </c>
      <c r="G51" s="8">
        <f t="shared" si="6"/>
        <v>0</v>
      </c>
      <c r="H51" s="8" t="str">
        <f t="shared" si="7"/>
        <v>no data</v>
      </c>
      <c r="I51" s="11" t="e">
        <f t="shared" si="8"/>
        <v>#VALUE!</v>
      </c>
      <c r="J51" s="9" t="str">
        <f t="shared" si="1"/>
        <v>N/A</v>
      </c>
    </row>
    <row r="52" spans="2:10" ht="11.25">
      <c r="B52" s="10" t="s">
        <v>340</v>
      </c>
      <c r="C52" s="7" t="str">
        <f t="shared" si="2"/>
        <v>ITV PLC ORD 10P</v>
      </c>
      <c r="D52" s="8">
        <f t="shared" si="3"/>
        <v>164</v>
      </c>
      <c r="E52" s="8">
        <f t="shared" si="4"/>
        <v>0</v>
      </c>
      <c r="F52" s="8">
        <f t="shared" si="5"/>
        <v>167.3</v>
      </c>
      <c r="G52" s="8">
        <f t="shared" si="6"/>
        <v>-0.5</v>
      </c>
      <c r="H52" s="8">
        <f t="shared" si="7"/>
        <v>167.8</v>
      </c>
      <c r="I52" s="11">
        <f t="shared" si="8"/>
        <v>0.45069444444444445</v>
      </c>
      <c r="J52" s="9" t="str">
        <f t="shared" si="1"/>
        <v>09/04/2013</v>
      </c>
    </row>
    <row r="53" spans="2:10" ht="11.25">
      <c r="B53" s="10" t="s">
        <v>341</v>
      </c>
      <c r="C53" s="7" t="str">
        <f t="shared" si="2"/>
        <v>JOHNSON MATTHEY P</v>
      </c>
      <c r="D53" s="8">
        <f t="shared" si="3"/>
        <v>2570</v>
      </c>
      <c r="E53" s="8">
        <f t="shared" si="4"/>
        <v>0</v>
      </c>
      <c r="F53" s="8">
        <f t="shared" si="5"/>
        <v>2979</v>
      </c>
      <c r="G53" s="8">
        <f t="shared" si="6"/>
        <v>62</v>
      </c>
      <c r="H53" s="8">
        <f t="shared" si="7"/>
        <v>2917</v>
      </c>
      <c r="I53" s="11">
        <f t="shared" si="8"/>
        <v>0.45069444444444445</v>
      </c>
      <c r="J53" s="9" t="str">
        <f t="shared" si="1"/>
        <v>09/04/2013</v>
      </c>
    </row>
    <row r="54" spans="2:10" ht="11.25">
      <c r="B54" s="10" t="s">
        <v>342</v>
      </c>
      <c r="C54" s="7" t="str">
        <f t="shared" si="2"/>
        <v>KAZAKHMYS PLC ORD</v>
      </c>
      <c r="D54" s="8">
        <f t="shared" si="3"/>
        <v>292</v>
      </c>
      <c r="E54" s="8">
        <f t="shared" si="4"/>
        <v>318.5</v>
      </c>
      <c r="F54" s="8">
        <f t="shared" si="5"/>
        <v>311.6</v>
      </c>
      <c r="G54" s="8">
        <f t="shared" si="6"/>
        <v>-0.5</v>
      </c>
      <c r="H54" s="8">
        <f t="shared" si="7"/>
        <v>312.1</v>
      </c>
      <c r="I54" s="11">
        <f t="shared" si="8"/>
        <v>0.4465277777777778</v>
      </c>
      <c r="J54" s="9" t="str">
        <f t="shared" si="1"/>
        <v>09/04/2013</v>
      </c>
    </row>
    <row r="55" spans="2:10" ht="11.25">
      <c r="B55" s="10" t="s">
        <v>343</v>
      </c>
      <c r="C55" s="7" t="str">
        <f t="shared" si="2"/>
        <v>KINGFISHER PLC OR</v>
      </c>
      <c r="D55" s="8">
        <f t="shared" si="3"/>
        <v>288</v>
      </c>
      <c r="E55" s="8">
        <f t="shared" si="4"/>
        <v>393</v>
      </c>
      <c r="F55" s="8">
        <f t="shared" si="5"/>
        <v>395.6</v>
      </c>
      <c r="G55" s="8">
        <f t="shared" si="6"/>
        <v>-0.4</v>
      </c>
      <c r="H55" s="8">
        <f t="shared" si="7"/>
        <v>396</v>
      </c>
      <c r="I55" s="11">
        <f t="shared" si="8"/>
        <v>0.45069444444444445</v>
      </c>
      <c r="J55" s="9" t="str">
        <f t="shared" si="1"/>
        <v>09/04/2013</v>
      </c>
    </row>
    <row r="56" spans="2:10" ht="11.25">
      <c r="B56" s="10" t="s">
        <v>344</v>
      </c>
      <c r="C56" s="7" t="str">
        <f t="shared" si="2"/>
        <v>LAND SECURITIES G</v>
      </c>
      <c r="D56" s="8">
        <f t="shared" si="3"/>
        <v>880</v>
      </c>
      <c r="E56" s="8">
        <f t="shared" si="4"/>
        <v>993</v>
      </c>
      <c r="F56" s="8">
        <f t="shared" si="5"/>
        <v>867</v>
      </c>
      <c r="G56" s="8">
        <f t="shared" si="6"/>
        <v>-14</v>
      </c>
      <c r="H56" s="8">
        <f t="shared" si="7"/>
        <v>881</v>
      </c>
      <c r="I56" s="11">
        <f t="shared" si="8"/>
        <v>0.4479166666666667</v>
      </c>
      <c r="J56" s="9" t="str">
        <f t="shared" si="1"/>
        <v>09/04/2013</v>
      </c>
    </row>
    <row r="57" spans="2:10" ht="11.25">
      <c r="B57" s="10" t="s">
        <v>345</v>
      </c>
      <c r="C57" s="7" t="str">
        <f t="shared" si="2"/>
        <v>LEGAL &amp; GENERAL G</v>
      </c>
      <c r="D57" s="8">
        <f t="shared" si="3"/>
        <v>150</v>
      </c>
      <c r="E57" s="8">
        <f t="shared" si="4"/>
        <v>213</v>
      </c>
      <c r="F57" s="8">
        <f t="shared" si="5"/>
        <v>185.9</v>
      </c>
      <c r="G57" s="8">
        <f t="shared" si="6"/>
        <v>-3</v>
      </c>
      <c r="H57" s="8">
        <f t="shared" si="7"/>
        <v>188.9</v>
      </c>
      <c r="I57" s="11">
        <f t="shared" si="8"/>
        <v>0.45069444444444445</v>
      </c>
      <c r="J57" s="9" t="str">
        <f t="shared" si="1"/>
        <v>09/04/2013</v>
      </c>
    </row>
    <row r="58" spans="2:10" ht="11.25">
      <c r="B58" s="10" t="s">
        <v>346</v>
      </c>
      <c r="C58" s="7" t="str">
        <f t="shared" si="2"/>
        <v>Bad ticker</v>
      </c>
      <c r="D58" s="8" t="str">
        <f t="shared" si="3"/>
        <v>Bad ticker</v>
      </c>
      <c r="E58" s="8" t="str">
        <f t="shared" si="4"/>
        <v>Bad ticker</v>
      </c>
      <c r="F58" s="8" t="str">
        <f t="shared" si="5"/>
        <v>Bad ticker</v>
      </c>
      <c r="G58" s="8" t="str">
        <f t="shared" si="6"/>
        <v>Bad ticker</v>
      </c>
      <c r="H58" s="8" t="str">
        <f t="shared" si="7"/>
        <v>Bad ticker</v>
      </c>
      <c r="I58" s="11" t="e">
        <f t="shared" si="8"/>
        <v>#VALUE!</v>
      </c>
      <c r="J58" s="9" t="str">
        <f t="shared" si="1"/>
        <v>Bad ticker</v>
      </c>
    </row>
    <row r="59" spans="2:10" ht="11.25">
      <c r="B59" s="10" t="s">
        <v>347</v>
      </c>
      <c r="C59" s="7" t="str">
        <f t="shared" si="2"/>
        <v>LLOYDS BANKING GR</v>
      </c>
      <c r="D59" s="8">
        <f t="shared" si="3"/>
        <v>72</v>
      </c>
      <c r="E59" s="8">
        <f t="shared" si="4"/>
        <v>74.8</v>
      </c>
      <c r="F59" s="8">
        <f t="shared" si="5"/>
        <v>72.35</v>
      </c>
      <c r="G59" s="8">
        <f t="shared" si="6"/>
        <v>-0.33</v>
      </c>
      <c r="H59" s="8">
        <f t="shared" si="7"/>
        <v>72.68</v>
      </c>
      <c r="I59" s="11">
        <f t="shared" si="8"/>
        <v>0.45069444444444445</v>
      </c>
      <c r="J59" s="9" t="str">
        <f t="shared" si="1"/>
        <v>09/04/2013</v>
      </c>
    </row>
    <row r="60" spans="2:10" ht="11.25">
      <c r="B60" s="10" t="s">
        <v>348</v>
      </c>
      <c r="C60" s="7" t="str">
        <f t="shared" si="2"/>
        <v>MARSTON'S PLC ORD</v>
      </c>
      <c r="D60" s="8">
        <f t="shared" si="3"/>
        <v>147</v>
      </c>
      <c r="E60" s="8">
        <f t="shared" si="4"/>
        <v>165</v>
      </c>
      <c r="F60" s="8">
        <f t="shared" si="5"/>
        <v>157.8</v>
      </c>
      <c r="G60" s="8">
        <f t="shared" si="6"/>
        <v>-1.2</v>
      </c>
      <c r="H60" s="8">
        <f t="shared" si="7"/>
        <v>159</v>
      </c>
      <c r="I60" s="11">
        <f t="shared" si="8"/>
        <v>0.4451388888888889</v>
      </c>
      <c r="J60" s="9" t="str">
        <f t="shared" si="1"/>
        <v>09/04/2013</v>
      </c>
    </row>
    <row r="61" spans="2:10" ht="11.25">
      <c r="B61" s="10" t="s">
        <v>349</v>
      </c>
      <c r="C61" s="7" t="str">
        <f t="shared" si="2"/>
        <v>LONMIN PLC ORD SH</v>
      </c>
      <c r="D61" s="8">
        <f t="shared" si="3"/>
        <v>222</v>
      </c>
      <c r="E61" s="8">
        <f t="shared" si="4"/>
        <v>0</v>
      </c>
      <c r="F61" s="8">
        <f t="shared" si="5"/>
        <v>342.5</v>
      </c>
      <c r="G61" s="8">
        <f t="shared" si="6"/>
        <v>1.6</v>
      </c>
      <c r="H61" s="8">
        <f t="shared" si="7"/>
        <v>340.9</v>
      </c>
      <c r="I61" s="11">
        <f t="shared" si="8"/>
        <v>0.45</v>
      </c>
      <c r="J61" s="9" t="str">
        <f t="shared" si="1"/>
        <v>09/04/2013</v>
      </c>
    </row>
    <row r="62" spans="2:10" ht="11.25">
      <c r="B62" s="10" t="s">
        <v>350</v>
      </c>
      <c r="C62" s="7" t="str">
        <f t="shared" si="2"/>
        <v>MAN GROUP PLC ORD</v>
      </c>
      <c r="D62" s="8">
        <f t="shared" si="3"/>
        <v>80.6</v>
      </c>
      <c r="E62" s="8">
        <f t="shared" si="4"/>
        <v>87.2</v>
      </c>
      <c r="F62" s="8">
        <f t="shared" si="5"/>
        <v>83.8</v>
      </c>
      <c r="G62" s="8">
        <f t="shared" si="6"/>
        <v>0.05</v>
      </c>
      <c r="H62" s="8">
        <f t="shared" si="7"/>
        <v>83.75</v>
      </c>
      <c r="I62" s="11">
        <f t="shared" si="8"/>
        <v>0.44930555555555557</v>
      </c>
      <c r="J62" s="9" t="str">
        <f t="shared" si="1"/>
        <v>09/04/2013</v>
      </c>
    </row>
    <row r="63" spans="2:10" ht="11.25">
      <c r="B63" s="10" t="s">
        <v>350</v>
      </c>
      <c r="C63" s="7" t="str">
        <f t="shared" si="2"/>
        <v>MAN GROUP PLC ORD</v>
      </c>
      <c r="D63" s="8">
        <f t="shared" si="3"/>
        <v>80.6</v>
      </c>
      <c r="E63" s="8">
        <f t="shared" si="4"/>
        <v>87.2</v>
      </c>
      <c r="F63" s="8">
        <f t="shared" si="5"/>
        <v>83.8</v>
      </c>
      <c r="G63" s="8">
        <f t="shared" si="6"/>
        <v>0.05</v>
      </c>
      <c r="H63" s="8">
        <f t="shared" si="7"/>
        <v>83.75</v>
      </c>
      <c r="I63" s="11">
        <f t="shared" si="8"/>
        <v>0.44930555555555557</v>
      </c>
      <c r="J63" s="9" t="str">
        <f t="shared" si="1"/>
        <v>09/04/2013</v>
      </c>
    </row>
    <row r="64" spans="2:10" ht="11.25">
      <c r="B64" s="10" t="s">
        <v>351</v>
      </c>
      <c r="C64" s="7" t="str">
        <f t="shared" si="2"/>
        <v>MARKS AND SPENCER</v>
      </c>
      <c r="D64" s="8">
        <f t="shared" si="3"/>
        <v>458.5</v>
      </c>
      <c r="E64" s="8">
        <f t="shared" si="4"/>
        <v>500</v>
      </c>
      <c r="F64" s="8">
        <f t="shared" si="5"/>
        <v>476.8</v>
      </c>
      <c r="G64" s="8">
        <f t="shared" si="6"/>
        <v>-3.2</v>
      </c>
      <c r="H64" s="8">
        <f t="shared" si="7"/>
        <v>480</v>
      </c>
      <c r="I64" s="11">
        <f t="shared" si="8"/>
        <v>0.45</v>
      </c>
      <c r="J64" s="9" t="str">
        <f t="shared" si="1"/>
        <v>09/04/2013</v>
      </c>
    </row>
    <row r="65" spans="2:10" ht="11.25">
      <c r="B65" s="10" t="s">
        <v>352</v>
      </c>
      <c r="C65" s="7" t="str">
        <f t="shared" si="2"/>
        <v>MITCHELLS &amp; BUTLE</v>
      </c>
      <c r="D65" s="8">
        <f t="shared" si="3"/>
        <v>361</v>
      </c>
      <c r="E65" s="8">
        <f t="shared" si="4"/>
        <v>435</v>
      </c>
      <c r="F65" s="8">
        <f t="shared" si="5"/>
        <v>434.7</v>
      </c>
      <c r="G65" s="8">
        <f t="shared" si="6"/>
        <v>-12.5</v>
      </c>
      <c r="H65" s="8">
        <f t="shared" si="7"/>
        <v>447.2</v>
      </c>
      <c r="I65" s="11">
        <f t="shared" si="8"/>
        <v>0.44930555555555557</v>
      </c>
      <c r="J65" s="9" t="str">
        <f t="shared" si="1"/>
        <v>09/04/2013</v>
      </c>
    </row>
    <row r="66" spans="2:10" ht="11.25">
      <c r="B66" s="10" t="s">
        <v>353</v>
      </c>
      <c r="C66" s="7" t="str">
        <f t="shared" si="2"/>
        <v>MORRISON (WM) SUP</v>
      </c>
      <c r="D66" s="8">
        <f t="shared" si="3"/>
        <v>282.4</v>
      </c>
      <c r="E66" s="8">
        <f t="shared" si="4"/>
        <v>294</v>
      </c>
      <c r="F66" s="8">
        <f t="shared" si="5"/>
        <v>287.74</v>
      </c>
      <c r="G66" s="8">
        <f t="shared" si="6"/>
        <v>-2.06</v>
      </c>
      <c r="H66" s="8">
        <f t="shared" si="7"/>
        <v>289.8</v>
      </c>
      <c r="I66" s="11">
        <f t="shared" si="8"/>
        <v>0.45</v>
      </c>
      <c r="J66" s="9" t="str">
        <f t="shared" si="1"/>
        <v>09/04/2013</v>
      </c>
    </row>
    <row r="67" spans="2:10" ht="11.25">
      <c r="B67" s="10" t="s">
        <v>354</v>
      </c>
      <c r="C67" s="7" t="str">
        <f t="shared" si="2"/>
        <v>NATIONAL GRID PLC</v>
      </c>
      <c r="D67" s="8">
        <f t="shared" si="3"/>
        <v>735</v>
      </c>
      <c r="E67" s="8">
        <f t="shared" si="4"/>
        <v>760</v>
      </c>
      <c r="F67" s="8">
        <f t="shared" si="5"/>
        <v>736.5</v>
      </c>
      <c r="G67" s="8">
        <f t="shared" si="6"/>
        <v>-10.5</v>
      </c>
      <c r="H67" s="8">
        <f t="shared" si="7"/>
        <v>747</v>
      </c>
      <c r="I67" s="11">
        <f t="shared" si="8"/>
        <v>0.45069444444444445</v>
      </c>
      <c r="J67" s="9" t="str">
        <f t="shared" si="1"/>
        <v>09/04/2013</v>
      </c>
    </row>
    <row r="68" spans="2:10" ht="11.25">
      <c r="B68" s="10" t="s">
        <v>355</v>
      </c>
      <c r="C68" s="7" t="str">
        <f t="shared" si="2"/>
        <v>NEXT PLC ORD 10P</v>
      </c>
      <c r="D68" s="8">
        <f t="shared" si="3"/>
        <v>4875</v>
      </c>
      <c r="E68" s="8">
        <f t="shared" si="4"/>
        <v>0</v>
      </c>
      <c r="F68" s="8">
        <f t="shared" si="5"/>
        <v>4953</v>
      </c>
      <c r="G68" s="8">
        <f t="shared" si="6"/>
        <v>-21</v>
      </c>
      <c r="H68" s="8">
        <f t="shared" si="7"/>
        <v>4974</v>
      </c>
      <c r="I68" s="11">
        <f t="shared" si="8"/>
        <v>0.4486111111111111</v>
      </c>
      <c r="J68" s="9" t="str">
        <f t="shared" si="1"/>
        <v>09/04/2013</v>
      </c>
    </row>
    <row r="69" spans="2:10" ht="11.25">
      <c r="B69" s="10" t="s">
        <v>356</v>
      </c>
      <c r="C69" s="7" t="str">
        <f t="shared" si="2"/>
        <v>Bad ticker</v>
      </c>
      <c r="D69" s="8" t="str">
        <f t="shared" si="3"/>
        <v>Bad ticker</v>
      </c>
      <c r="E69" s="8" t="str">
        <f t="shared" si="4"/>
        <v>Bad ticker</v>
      </c>
      <c r="F69" s="8" t="str">
        <f t="shared" si="5"/>
        <v>Bad ticker</v>
      </c>
      <c r="G69" s="8" t="str">
        <f t="shared" si="6"/>
        <v>Bad ticker</v>
      </c>
      <c r="H69" s="8" t="str">
        <f t="shared" si="7"/>
        <v>Bad ticker</v>
      </c>
      <c r="I69" s="11" t="e">
        <f t="shared" si="8"/>
        <v>#VALUE!</v>
      </c>
      <c r="J69" s="9" t="str">
        <f t="shared" si="1"/>
        <v>Bad ticker</v>
      </c>
    </row>
    <row r="70" spans="2:10" ht="11.25">
      <c r="B70" s="10" t="s">
        <v>357</v>
      </c>
      <c r="C70" s="7" t="str">
        <f t="shared" si="2"/>
        <v>OLD MUTUAL PLC OR</v>
      </c>
      <c r="D70" s="8">
        <f t="shared" si="3"/>
        <v>175</v>
      </c>
      <c r="E70" s="8">
        <f t="shared" si="4"/>
        <v>0</v>
      </c>
      <c r="F70" s="8">
        <f t="shared" si="5"/>
        <v>180.1</v>
      </c>
      <c r="G70" s="8">
        <f t="shared" si="6"/>
        <v>-2.5</v>
      </c>
      <c r="H70" s="8">
        <f t="shared" si="7"/>
        <v>182.6</v>
      </c>
      <c r="I70" s="11">
        <f t="shared" si="8"/>
        <v>0.45069444444444445</v>
      </c>
      <c r="J70" s="9" t="str">
        <f t="shared" si="1"/>
        <v>09/04/2013</v>
      </c>
    </row>
    <row r="71" spans="2:10" ht="11.25">
      <c r="B71" s="10" t="s">
        <v>358</v>
      </c>
      <c r="C71" s="7" t="str">
        <f t="shared" si="2"/>
        <v>PEARSON PLC ORD 2</v>
      </c>
      <c r="D71" s="8">
        <f t="shared" si="3"/>
        <v>1260</v>
      </c>
      <c r="E71" s="8">
        <f t="shared" si="4"/>
        <v>1350</v>
      </c>
      <c r="F71" s="8">
        <f t="shared" si="5"/>
        <v>1277</v>
      </c>
      <c r="G71" s="8">
        <f t="shared" si="6"/>
        <v>-1</v>
      </c>
      <c r="H71" s="8">
        <f t="shared" si="7"/>
        <v>1278</v>
      </c>
      <c r="I71" s="11">
        <f t="shared" si="8"/>
        <v>0.45069444444444445</v>
      </c>
      <c r="J71" s="9" t="str">
        <f t="shared" si="1"/>
        <v>09/04/2013</v>
      </c>
    </row>
    <row r="72" spans="2:10" ht="11.25">
      <c r="B72" s="10" t="s">
        <v>359</v>
      </c>
      <c r="C72" s="7" t="str">
        <f t="shared" si="2"/>
        <v>PERSIMMON PLC ORD</v>
      </c>
      <c r="D72" s="8">
        <f t="shared" si="3"/>
        <v>0</v>
      </c>
      <c r="E72" s="8">
        <f t="shared" si="4"/>
        <v>1144</v>
      </c>
      <c r="F72" s="8">
        <f t="shared" si="5"/>
        <v>1100.7</v>
      </c>
      <c r="G72" s="8">
        <f t="shared" si="6"/>
        <v>-41.3</v>
      </c>
      <c r="H72" s="8">
        <f t="shared" si="7"/>
        <v>1142</v>
      </c>
      <c r="I72" s="11">
        <f t="shared" si="8"/>
        <v>0.45</v>
      </c>
      <c r="J72" s="9" t="str">
        <f t="shared" si="1"/>
        <v>09/04/2013</v>
      </c>
    </row>
    <row r="73" spans="2:10" ht="11.25">
      <c r="B73" s="10" t="s">
        <v>360</v>
      </c>
      <c r="C73" s="7" t="str">
        <f t="shared" si="2"/>
        <v>PRUDENTIAL PLC OR</v>
      </c>
      <c r="D73" s="8">
        <f t="shared" si="3"/>
        <v>1075</v>
      </c>
      <c r="E73" s="8">
        <f t="shared" si="4"/>
        <v>1200</v>
      </c>
      <c r="F73" s="8">
        <f t="shared" si="5"/>
        <v>1087</v>
      </c>
      <c r="G73" s="8">
        <f t="shared" si="6"/>
        <v>-15</v>
      </c>
      <c r="H73" s="8">
        <f t="shared" si="7"/>
        <v>1102</v>
      </c>
      <c r="I73" s="11">
        <f t="shared" si="8"/>
        <v>0.45069444444444445</v>
      </c>
      <c r="J73" s="9" t="str">
        <f t="shared" si="1"/>
        <v>09/04/2013</v>
      </c>
    </row>
    <row r="74" spans="2:10" ht="11.25">
      <c r="B74" s="10" t="s">
        <v>361</v>
      </c>
      <c r="C74" s="7" t="str">
        <f t="shared" si="2"/>
        <v>PUNCH TAVERNS PLC</v>
      </c>
      <c r="D74" s="8">
        <f t="shared" si="3"/>
        <v>0</v>
      </c>
      <c r="E74" s="8">
        <f t="shared" si="4"/>
        <v>0</v>
      </c>
      <c r="F74" s="8">
        <f t="shared" si="5"/>
        <v>13</v>
      </c>
      <c r="G74" s="8">
        <f t="shared" si="6"/>
        <v>0.25</v>
      </c>
      <c r="H74" s="8">
        <f t="shared" si="7"/>
        <v>12.75</v>
      </c>
      <c r="I74" s="11">
        <f aca="true" t="shared" si="9" ref="I74:I105">LEFT(getdata($B74,7),LEN(getdata($B74,7))-2)+5/24</f>
        <v>0.42986111111111114</v>
      </c>
      <c r="J74" s="9" t="str">
        <f aca="true" t="shared" si="10" ref="J74:J113">getdata($B74,8)</f>
        <v>09/04/2013</v>
      </c>
    </row>
    <row r="75" spans="2:10" ht="11.25">
      <c r="B75" s="10" t="s">
        <v>362</v>
      </c>
      <c r="C75" s="7" t="str">
        <f t="shared" si="2"/>
        <v>RECKITT BENCKISER</v>
      </c>
      <c r="D75" s="8">
        <f t="shared" si="3"/>
        <v>4342</v>
      </c>
      <c r="E75" s="8">
        <f t="shared" si="4"/>
        <v>4500</v>
      </c>
      <c r="F75" s="8">
        <f t="shared" si="5"/>
        <v>4373</v>
      </c>
      <c r="G75" s="8">
        <f t="shared" si="6"/>
        <v>-53</v>
      </c>
      <c r="H75" s="8">
        <f t="shared" si="7"/>
        <v>4426</v>
      </c>
      <c r="I75" s="11">
        <f t="shared" si="9"/>
        <v>0.45069444444444445</v>
      </c>
      <c r="J75" s="9" t="str">
        <f t="shared" si="10"/>
        <v>09/04/2013</v>
      </c>
    </row>
    <row r="76" spans="2:10" ht="11.25">
      <c r="B76" s="10" t="s">
        <v>363</v>
      </c>
      <c r="C76" s="7" t="str">
        <f aca="true" t="shared" si="11" ref="C76:C113">getdata($B76,1)</f>
        <v>REED ELSEVIER PLC</v>
      </c>
      <c r="D76" s="8">
        <f aca="true" t="shared" si="12" ref="D76:D113">getdata($B76,2)</f>
        <v>756</v>
      </c>
      <c r="E76" s="8">
        <f aca="true" t="shared" si="13" ref="E76:E113">getdata($B76,3)</f>
        <v>0</v>
      </c>
      <c r="F76" s="8">
        <f aca="true" t="shared" si="14" ref="F76:F113">getdata($B76,4)</f>
        <v>794</v>
      </c>
      <c r="G76" s="8">
        <f aca="true" t="shared" si="15" ref="G76:G113">getdata($B76,5)</f>
        <v>-3.5</v>
      </c>
      <c r="H76" s="8">
        <f aca="true" t="shared" si="16" ref="H76:H113">getdata($B76,6)</f>
        <v>797.5</v>
      </c>
      <c r="I76" s="11">
        <f t="shared" si="9"/>
        <v>0.45069444444444445</v>
      </c>
      <c r="J76" s="9" t="str">
        <f t="shared" si="10"/>
        <v>09/04/2013</v>
      </c>
    </row>
    <row r="77" spans="2:10" ht="11.25">
      <c r="B77" s="10" t="s">
        <v>364</v>
      </c>
      <c r="C77" s="7" t="str">
        <f t="shared" si="11"/>
        <v>RENTOKIL INITIAL </v>
      </c>
      <c r="D77" s="8">
        <f t="shared" si="12"/>
        <v>0</v>
      </c>
      <c r="E77" s="8">
        <f t="shared" si="13"/>
        <v>108.4</v>
      </c>
      <c r="F77" s="8">
        <f t="shared" si="14"/>
        <v>102.7</v>
      </c>
      <c r="G77" s="8">
        <f t="shared" si="15"/>
        <v>-0.5</v>
      </c>
      <c r="H77" s="8">
        <f t="shared" si="16"/>
        <v>103.2</v>
      </c>
      <c r="I77" s="11">
        <f t="shared" si="9"/>
        <v>0.4486111111111111</v>
      </c>
      <c r="J77" s="9" t="str">
        <f t="shared" si="10"/>
        <v>09/04/2013</v>
      </c>
    </row>
    <row r="78" spans="2:10" ht="11.25">
      <c r="B78" s="10" t="s">
        <v>365</v>
      </c>
      <c r="C78" s="7" t="str">
        <f t="shared" si="11"/>
        <v>RESOLUTION LIMITE</v>
      </c>
      <c r="D78" s="8">
        <f t="shared" si="12"/>
        <v>264</v>
      </c>
      <c r="E78" s="8">
        <f t="shared" si="13"/>
        <v>360</v>
      </c>
      <c r="F78" s="8">
        <f t="shared" si="14"/>
        <v>312.1</v>
      </c>
      <c r="G78" s="8">
        <f t="shared" si="15"/>
        <v>-13.3</v>
      </c>
      <c r="H78" s="8">
        <f t="shared" si="16"/>
        <v>325.4</v>
      </c>
      <c r="I78" s="11">
        <f t="shared" si="9"/>
        <v>0.45069444444444445</v>
      </c>
      <c r="J78" s="9" t="str">
        <f t="shared" si="10"/>
        <v>09/04/2013</v>
      </c>
    </row>
    <row r="79" spans="2:10" ht="11.25">
      <c r="B79" s="10" t="s">
        <v>366</v>
      </c>
      <c r="C79" s="7" t="str">
        <f t="shared" si="11"/>
        <v>Bad ticker</v>
      </c>
      <c r="D79" s="8" t="str">
        <f t="shared" si="12"/>
        <v>Bad ticker</v>
      </c>
      <c r="E79" s="8" t="str">
        <f t="shared" si="13"/>
        <v>Bad ticker</v>
      </c>
      <c r="F79" s="8" t="str">
        <f t="shared" si="14"/>
        <v>Bad ticker</v>
      </c>
      <c r="G79" s="8" t="str">
        <f t="shared" si="15"/>
        <v>Bad ticker</v>
      </c>
      <c r="H79" s="8" t="str">
        <f t="shared" si="16"/>
        <v>Bad ticker</v>
      </c>
      <c r="I79" s="11" t="e">
        <f t="shared" si="9"/>
        <v>#VALUE!</v>
      </c>
      <c r="J79" s="9" t="str">
        <f t="shared" si="10"/>
        <v>Bad ticker</v>
      </c>
    </row>
    <row r="80" spans="2:10" ht="11.25">
      <c r="B80" s="10" t="s">
        <v>367</v>
      </c>
      <c r="C80" s="7" t="str">
        <f t="shared" si="11"/>
        <v>REXAM PLC ORD 71 </v>
      </c>
      <c r="D80" s="8">
        <f t="shared" si="12"/>
        <v>470</v>
      </c>
      <c r="E80" s="8">
        <f t="shared" si="13"/>
        <v>539</v>
      </c>
      <c r="F80" s="8">
        <f t="shared" si="14"/>
        <v>493.6</v>
      </c>
      <c r="G80" s="8">
        <f t="shared" si="15"/>
        <v>-6.2</v>
      </c>
      <c r="H80" s="8">
        <f t="shared" si="16"/>
        <v>499.8</v>
      </c>
      <c r="I80" s="11">
        <f t="shared" si="9"/>
        <v>0.45069444444444445</v>
      </c>
      <c r="J80" s="9" t="str">
        <f t="shared" si="10"/>
        <v>09/04/2013</v>
      </c>
    </row>
    <row r="81" spans="2:10" ht="11.25">
      <c r="B81" s="10" t="s">
        <v>368</v>
      </c>
      <c r="C81" s="7" t="str">
        <f t="shared" si="11"/>
        <v>RIO TINTO PLC ORD</v>
      </c>
      <c r="D81" s="8">
        <f t="shared" si="12"/>
        <v>2900</v>
      </c>
      <c r="E81" s="8">
        <f t="shared" si="13"/>
        <v>3085</v>
      </c>
      <c r="F81" s="8">
        <f t="shared" si="14"/>
        <v>3067.5</v>
      </c>
      <c r="G81" s="8">
        <f t="shared" si="15"/>
        <v>9</v>
      </c>
      <c r="H81" s="8">
        <f t="shared" si="16"/>
        <v>3058.5</v>
      </c>
      <c r="I81" s="11">
        <f t="shared" si="9"/>
        <v>0.45069444444444445</v>
      </c>
      <c r="J81" s="9" t="str">
        <f t="shared" si="10"/>
        <v>09/04/2013</v>
      </c>
    </row>
    <row r="82" spans="2:10" ht="11.25">
      <c r="B82" s="10" t="s">
        <v>369</v>
      </c>
      <c r="C82" s="7" t="str">
        <f t="shared" si="11"/>
        <v>ROLLS-ROYCE HOLDI</v>
      </c>
      <c r="D82" s="8">
        <f t="shared" si="12"/>
        <v>1020</v>
      </c>
      <c r="E82" s="8">
        <f t="shared" si="13"/>
        <v>1190</v>
      </c>
      <c r="F82" s="8">
        <f t="shared" si="14"/>
        <v>1120.75</v>
      </c>
      <c r="G82" s="8">
        <f t="shared" si="15"/>
        <v>-7.25</v>
      </c>
      <c r="H82" s="8">
        <f t="shared" si="16"/>
        <v>1128</v>
      </c>
      <c r="I82" s="11">
        <f t="shared" si="9"/>
        <v>0.44930555555555557</v>
      </c>
      <c r="J82" s="9" t="str">
        <f t="shared" si="10"/>
        <v>09/04/2013</v>
      </c>
    </row>
    <row r="83" spans="2:10" ht="11.25">
      <c r="B83" s="10" t="s">
        <v>370</v>
      </c>
      <c r="C83" s="7" t="str">
        <f t="shared" si="11"/>
        <v>RSA INSURANCE GRO</v>
      </c>
      <c r="D83" s="8">
        <f t="shared" si="12"/>
        <v>115</v>
      </c>
      <c r="E83" s="8">
        <f t="shared" si="13"/>
        <v>126</v>
      </c>
      <c r="F83" s="8">
        <f t="shared" si="14"/>
        <v>118</v>
      </c>
      <c r="G83" s="8">
        <f t="shared" si="15"/>
        <v>-1</v>
      </c>
      <c r="H83" s="8">
        <f t="shared" si="16"/>
        <v>119</v>
      </c>
      <c r="I83" s="11">
        <f t="shared" si="9"/>
        <v>0.44930555555555557</v>
      </c>
      <c r="J83" s="9" t="str">
        <f t="shared" si="10"/>
        <v>09/04/2013</v>
      </c>
    </row>
    <row r="84" spans="2:10" ht="11.25">
      <c r="B84" s="10" t="s">
        <v>371</v>
      </c>
      <c r="C84" s="7" t="str">
        <f t="shared" si="11"/>
        <v>ROYAL BANK OF SCO</v>
      </c>
      <c r="D84" s="8">
        <f t="shared" si="12"/>
        <v>325</v>
      </c>
      <c r="E84" s="8">
        <f t="shared" si="13"/>
        <v>341</v>
      </c>
      <c r="F84" s="8">
        <f t="shared" si="14"/>
        <v>326.3</v>
      </c>
      <c r="G84" s="8">
        <f t="shared" si="15"/>
        <v>-5</v>
      </c>
      <c r="H84" s="8">
        <f t="shared" si="16"/>
        <v>331.3</v>
      </c>
      <c r="I84" s="11">
        <f t="shared" si="9"/>
        <v>0.45069444444444445</v>
      </c>
      <c r="J84" s="9" t="str">
        <f t="shared" si="10"/>
        <v>09/04/2013</v>
      </c>
    </row>
    <row r="85" spans="2:10" ht="11.25">
      <c r="B85" s="10" t="s">
        <v>372</v>
      </c>
      <c r="C85" s="7" t="str">
        <f t="shared" si="11"/>
        <v>ROYAL DUTCH SHELL</v>
      </c>
      <c r="D85" s="8">
        <f t="shared" si="12"/>
        <v>2080</v>
      </c>
      <c r="E85" s="8">
        <f t="shared" si="13"/>
        <v>2188</v>
      </c>
      <c r="F85" s="8">
        <f t="shared" si="14"/>
        <v>2068</v>
      </c>
      <c r="G85" s="8">
        <f t="shared" si="15"/>
        <v>-5</v>
      </c>
      <c r="H85" s="8">
        <f t="shared" si="16"/>
        <v>2073</v>
      </c>
      <c r="I85" s="11">
        <f t="shared" si="9"/>
        <v>0.45069444444444445</v>
      </c>
      <c r="J85" s="9" t="str">
        <f t="shared" si="10"/>
        <v>09/04/2013</v>
      </c>
    </row>
    <row r="86" spans="2:10" ht="11.25">
      <c r="B86" s="10" t="s">
        <v>373</v>
      </c>
      <c r="C86" s="7" t="str">
        <f t="shared" si="11"/>
        <v>ROYAL DUTCH SHELL</v>
      </c>
      <c r="D86" s="8">
        <f t="shared" si="12"/>
        <v>2150</v>
      </c>
      <c r="E86" s="8">
        <f t="shared" si="13"/>
        <v>2270</v>
      </c>
      <c r="F86" s="8">
        <f t="shared" si="14"/>
        <v>2154.5</v>
      </c>
      <c r="G86" s="8">
        <f t="shared" si="15"/>
        <v>-5</v>
      </c>
      <c r="H86" s="8">
        <f t="shared" si="16"/>
        <v>2159.5</v>
      </c>
      <c r="I86" s="11">
        <f t="shared" si="9"/>
        <v>0.45069444444444445</v>
      </c>
      <c r="J86" s="9" t="str">
        <f t="shared" si="10"/>
        <v>09/04/2013</v>
      </c>
    </row>
    <row r="87" spans="2:10" ht="11.25">
      <c r="B87" s="10" t="s">
        <v>374</v>
      </c>
      <c r="C87" s="7" t="str">
        <f t="shared" si="11"/>
        <v>SABMILLER PLC ORD</v>
      </c>
      <c r="D87" s="8">
        <f t="shared" si="12"/>
        <v>3050</v>
      </c>
      <c r="E87" s="8">
        <f t="shared" si="13"/>
        <v>3210</v>
      </c>
      <c r="F87" s="8">
        <f t="shared" si="14"/>
        <v>3042</v>
      </c>
      <c r="G87" s="8">
        <f t="shared" si="15"/>
        <v>-53</v>
      </c>
      <c r="H87" s="8">
        <f t="shared" si="16"/>
        <v>3095</v>
      </c>
      <c r="I87" s="11">
        <f t="shared" si="9"/>
        <v>0.45</v>
      </c>
      <c r="J87" s="9" t="str">
        <f t="shared" si="10"/>
        <v>09/04/2013</v>
      </c>
    </row>
    <row r="88" spans="2:10" ht="11.25">
      <c r="B88" s="10" t="s">
        <v>375</v>
      </c>
      <c r="C88" s="7" t="str">
        <f t="shared" si="11"/>
        <v>SAGE GROUP PLC OR</v>
      </c>
      <c r="D88" s="8">
        <f t="shared" si="12"/>
        <v>336.9</v>
      </c>
      <c r="E88" s="8">
        <f t="shared" si="13"/>
        <v>420</v>
      </c>
      <c r="F88" s="8">
        <f t="shared" si="14"/>
        <v>348.3</v>
      </c>
      <c r="G88" s="8">
        <f t="shared" si="15"/>
        <v>-1.7</v>
      </c>
      <c r="H88" s="8">
        <f t="shared" si="16"/>
        <v>350</v>
      </c>
      <c r="I88" s="11">
        <f t="shared" si="9"/>
        <v>0.4486111111111111</v>
      </c>
      <c r="J88" s="9" t="str">
        <f t="shared" si="10"/>
        <v>09/04/2013</v>
      </c>
    </row>
    <row r="89" spans="2:10" ht="11.25">
      <c r="B89" s="10" t="s">
        <v>376</v>
      </c>
      <c r="C89" s="7" t="str">
        <f t="shared" si="11"/>
        <v>SAINSBURY (J) PLC</v>
      </c>
      <c r="D89" s="8">
        <f t="shared" si="12"/>
        <v>375</v>
      </c>
      <c r="E89" s="8">
        <f t="shared" si="13"/>
        <v>400</v>
      </c>
      <c r="F89" s="8">
        <f t="shared" si="14"/>
        <v>384.1</v>
      </c>
      <c r="G89" s="8">
        <f t="shared" si="15"/>
        <v>-1.9</v>
      </c>
      <c r="H89" s="8">
        <f t="shared" si="16"/>
        <v>386</v>
      </c>
      <c r="I89" s="11">
        <f t="shared" si="9"/>
        <v>0.45</v>
      </c>
      <c r="J89" s="9" t="str">
        <f t="shared" si="10"/>
        <v>09/04/2013</v>
      </c>
    </row>
    <row r="90" spans="2:10" ht="11.25">
      <c r="B90" s="10" t="s">
        <v>377</v>
      </c>
      <c r="C90" s="7" t="str">
        <f t="shared" si="11"/>
        <v>SCHRODERS PLC VTG</v>
      </c>
      <c r="D90" s="8">
        <f t="shared" si="12"/>
        <v>0</v>
      </c>
      <c r="E90" s="8">
        <f t="shared" si="13"/>
        <v>0</v>
      </c>
      <c r="F90" s="8">
        <f t="shared" si="14"/>
        <v>2351</v>
      </c>
      <c r="G90" s="8">
        <f t="shared" si="15"/>
        <v>-21</v>
      </c>
      <c r="H90" s="8">
        <f t="shared" si="16"/>
        <v>2372</v>
      </c>
      <c r="I90" s="11">
        <f t="shared" si="9"/>
        <v>0.45069444444444445</v>
      </c>
      <c r="J90" s="9" t="str">
        <f t="shared" si="10"/>
        <v>09/04/2013</v>
      </c>
    </row>
    <row r="91" spans="2:10" ht="11.25">
      <c r="B91" s="10" t="s">
        <v>378</v>
      </c>
      <c r="C91" s="7" t="str">
        <f t="shared" si="11"/>
        <v>SCHRODERS PLC NON</v>
      </c>
      <c r="D91" s="8">
        <f t="shared" si="12"/>
        <v>0</v>
      </c>
      <c r="E91" s="8">
        <f t="shared" si="13"/>
        <v>0</v>
      </c>
      <c r="F91" s="8">
        <f t="shared" si="14"/>
        <v>1891</v>
      </c>
      <c r="G91" s="8">
        <f t="shared" si="15"/>
        <v>-9</v>
      </c>
      <c r="H91" s="8">
        <f t="shared" si="16"/>
        <v>1900</v>
      </c>
      <c r="I91" s="11">
        <f t="shared" si="9"/>
        <v>0.44027777777777777</v>
      </c>
      <c r="J91" s="9" t="str">
        <f t="shared" si="10"/>
        <v>09/04/2013</v>
      </c>
    </row>
    <row r="92" spans="2:10" ht="11.25">
      <c r="B92" s="10" t="s">
        <v>379</v>
      </c>
      <c r="C92" s="7" t="str">
        <f t="shared" si="11"/>
        <v>Bad ticker</v>
      </c>
      <c r="D92" s="8" t="str">
        <f t="shared" si="12"/>
        <v>Bad ticker</v>
      </c>
      <c r="E92" s="8" t="str">
        <f t="shared" si="13"/>
        <v>Bad ticker</v>
      </c>
      <c r="F92" s="8" t="str">
        <f t="shared" si="14"/>
        <v>Bad ticker</v>
      </c>
      <c r="G92" s="8" t="str">
        <f t="shared" si="15"/>
        <v>Bad ticker</v>
      </c>
      <c r="H92" s="8" t="str">
        <f t="shared" si="16"/>
        <v>Bad ticker</v>
      </c>
      <c r="I92" s="11" t="e">
        <f t="shared" si="9"/>
        <v>#VALUE!</v>
      </c>
      <c r="J92" s="9" t="str">
        <f t="shared" si="10"/>
        <v>Bad ticker</v>
      </c>
    </row>
    <row r="93" spans="2:10" ht="11.25">
      <c r="B93" s="10" t="s">
        <v>380</v>
      </c>
      <c r="C93" s="7" t="str">
        <f t="shared" si="11"/>
        <v>SSE PLC ORD 50P</v>
      </c>
      <c r="D93" s="8">
        <f t="shared" si="12"/>
        <v>1551</v>
      </c>
      <c r="E93" s="8">
        <f t="shared" si="13"/>
        <v>1630</v>
      </c>
      <c r="F93" s="8">
        <f t="shared" si="14"/>
        <v>1552.73</v>
      </c>
      <c r="G93" s="8">
        <f t="shared" si="15"/>
        <v>-15.27</v>
      </c>
      <c r="H93" s="8">
        <f t="shared" si="16"/>
        <v>1568</v>
      </c>
      <c r="I93" s="11">
        <f t="shared" si="9"/>
        <v>0.45</v>
      </c>
      <c r="J93" s="9" t="str">
        <f t="shared" si="10"/>
        <v>09/04/2013</v>
      </c>
    </row>
    <row r="94" spans="2:10" ht="11.25">
      <c r="B94" s="10" t="s">
        <v>381</v>
      </c>
      <c r="C94" s="7" t="str">
        <f t="shared" si="11"/>
        <v>SHAFTESBURY PLC O</v>
      </c>
      <c r="D94" s="8">
        <f t="shared" si="12"/>
        <v>0</v>
      </c>
      <c r="E94" s="8">
        <f t="shared" si="13"/>
        <v>0</v>
      </c>
      <c r="F94" s="8">
        <f t="shared" si="14"/>
        <v>580.5</v>
      </c>
      <c r="G94" s="8">
        <f t="shared" si="15"/>
        <v>-6</v>
      </c>
      <c r="H94" s="8">
        <f t="shared" si="16"/>
        <v>586.5</v>
      </c>
      <c r="I94" s="11">
        <f t="shared" si="9"/>
        <v>0.45</v>
      </c>
      <c r="J94" s="9" t="str">
        <f t="shared" si="10"/>
        <v>09/04/2013</v>
      </c>
    </row>
    <row r="95" spans="2:10" ht="11.25">
      <c r="B95" s="10" t="s">
        <v>382</v>
      </c>
      <c r="C95" s="7" t="str">
        <f t="shared" si="11"/>
        <v>SEVERN TRENT PLC </v>
      </c>
      <c r="D95" s="8">
        <f t="shared" si="12"/>
        <v>1620</v>
      </c>
      <c r="E95" s="8">
        <f t="shared" si="13"/>
        <v>1900</v>
      </c>
      <c r="F95" s="8">
        <f t="shared" si="14"/>
        <v>1707</v>
      </c>
      <c r="G95" s="8">
        <f t="shared" si="15"/>
        <v>-16</v>
      </c>
      <c r="H95" s="8">
        <f t="shared" si="16"/>
        <v>1723</v>
      </c>
      <c r="I95" s="11">
        <f t="shared" si="9"/>
        <v>0.44930555555555557</v>
      </c>
      <c r="J95" s="9" t="str">
        <f t="shared" si="10"/>
        <v>09/04/2013</v>
      </c>
    </row>
    <row r="96" spans="2:10" ht="11.25">
      <c r="B96" s="10" t="s">
        <v>383</v>
      </c>
      <c r="C96" s="7" t="str">
        <f t="shared" si="11"/>
        <v>SHIRE PLC ORD 5P</v>
      </c>
      <c r="D96" s="8">
        <f t="shared" si="12"/>
        <v>2220</v>
      </c>
      <c r="E96" s="8">
        <f t="shared" si="13"/>
        <v>2450</v>
      </c>
      <c r="F96" s="8">
        <f t="shared" si="14"/>
        <v>2398</v>
      </c>
      <c r="G96" s="8">
        <f t="shared" si="15"/>
        <v>11</v>
      </c>
      <c r="H96" s="8">
        <f t="shared" si="16"/>
        <v>2387</v>
      </c>
      <c r="I96" s="11">
        <f t="shared" si="9"/>
        <v>0.45069444444444445</v>
      </c>
      <c r="J96" s="9" t="str">
        <f t="shared" si="10"/>
        <v>09/04/2013</v>
      </c>
    </row>
    <row r="97" spans="2:10" ht="11.25">
      <c r="B97" s="10" t="s">
        <v>384</v>
      </c>
      <c r="C97" s="7" t="str">
        <f t="shared" si="11"/>
        <v>SMITH &amp; NEPHEW PL</v>
      </c>
      <c r="D97" s="8">
        <f t="shared" si="12"/>
        <v>0</v>
      </c>
      <c r="E97" s="8">
        <f t="shared" si="13"/>
        <v>820</v>
      </c>
      <c r="F97" s="8">
        <f t="shared" si="14"/>
        <v>757</v>
      </c>
      <c r="G97" s="8">
        <f t="shared" si="15"/>
        <v>-4</v>
      </c>
      <c r="H97" s="8">
        <f t="shared" si="16"/>
        <v>761</v>
      </c>
      <c r="I97" s="11">
        <f t="shared" si="9"/>
        <v>0.45069444444444445</v>
      </c>
      <c r="J97" s="9" t="str">
        <f t="shared" si="10"/>
        <v>09/04/2013</v>
      </c>
    </row>
    <row r="98" spans="2:10" ht="11.25">
      <c r="B98" s="10" t="s">
        <v>385</v>
      </c>
      <c r="C98" s="7" t="str">
        <f t="shared" si="11"/>
        <v>SMITHS GROUP PLC </v>
      </c>
      <c r="D98" s="8">
        <f t="shared" si="12"/>
        <v>0</v>
      </c>
      <c r="E98" s="8">
        <f t="shared" si="13"/>
        <v>0</v>
      </c>
      <c r="F98" s="8">
        <f t="shared" si="14"/>
        <v>1312</v>
      </c>
      <c r="G98" s="8">
        <f t="shared" si="15"/>
        <v>3</v>
      </c>
      <c r="H98" s="8">
        <f t="shared" si="16"/>
        <v>1309</v>
      </c>
      <c r="I98" s="11">
        <f t="shared" si="9"/>
        <v>0.4479166666666667</v>
      </c>
      <c r="J98" s="9" t="str">
        <f t="shared" si="10"/>
        <v>09/04/2013</v>
      </c>
    </row>
    <row r="99" spans="2:10" ht="11.25">
      <c r="B99" s="10" t="s">
        <v>386</v>
      </c>
      <c r="C99" s="7" t="str">
        <f t="shared" si="11"/>
        <v>STANDARD CHARTERE</v>
      </c>
      <c r="D99" s="8">
        <f t="shared" si="12"/>
        <v>1433</v>
      </c>
      <c r="E99" s="8">
        <f t="shared" si="13"/>
        <v>1581</v>
      </c>
      <c r="F99" s="8">
        <f t="shared" si="14"/>
        <v>1428</v>
      </c>
      <c r="G99" s="8">
        <f t="shared" si="15"/>
        <v>-18</v>
      </c>
      <c r="H99" s="8">
        <f t="shared" si="16"/>
        <v>1446</v>
      </c>
      <c r="I99" s="11">
        <f t="shared" si="9"/>
        <v>0.45069444444444445</v>
      </c>
      <c r="J99" s="9" t="str">
        <f t="shared" si="10"/>
        <v>09/04/2013</v>
      </c>
    </row>
    <row r="100" spans="2:10" ht="11.25">
      <c r="B100" s="10" t="s">
        <v>387</v>
      </c>
      <c r="C100" s="7" t="str">
        <f t="shared" si="11"/>
        <v>STANDARD LIFE PLC</v>
      </c>
      <c r="D100" s="8">
        <f t="shared" si="12"/>
        <v>300</v>
      </c>
      <c r="E100" s="8">
        <f t="shared" si="13"/>
        <v>394</v>
      </c>
      <c r="F100" s="8">
        <f t="shared" si="14"/>
        <v>331.8</v>
      </c>
      <c r="G100" s="8">
        <f t="shared" si="15"/>
        <v>-8</v>
      </c>
      <c r="H100" s="8">
        <f t="shared" si="16"/>
        <v>339.8</v>
      </c>
      <c r="I100" s="11">
        <f t="shared" si="9"/>
        <v>0.45069444444444445</v>
      </c>
      <c r="J100" s="9" t="str">
        <f t="shared" si="10"/>
        <v>09/04/2013</v>
      </c>
    </row>
    <row r="101" spans="2:10" ht="11.25">
      <c r="B101" s="10" t="s">
        <v>388</v>
      </c>
      <c r="C101" s="7" t="str">
        <f t="shared" si="11"/>
        <v>TATE &amp; LYLE PLC O</v>
      </c>
      <c r="D101" s="8">
        <f t="shared" si="12"/>
        <v>654</v>
      </c>
      <c r="E101" s="8">
        <f t="shared" si="13"/>
        <v>861.5</v>
      </c>
      <c r="F101" s="8">
        <f t="shared" si="14"/>
        <v>806.5</v>
      </c>
      <c r="G101" s="8">
        <f t="shared" si="15"/>
        <v>-13</v>
      </c>
      <c r="H101" s="8">
        <f t="shared" si="16"/>
        <v>819.5</v>
      </c>
      <c r="I101" s="11">
        <f t="shared" si="9"/>
        <v>0.44722222222222224</v>
      </c>
      <c r="J101" s="9" t="str">
        <f t="shared" si="10"/>
        <v>09/04/2013</v>
      </c>
    </row>
    <row r="102" spans="2:10" ht="11.25">
      <c r="B102" s="10" t="s">
        <v>389</v>
      </c>
      <c r="C102" s="7" t="str">
        <f t="shared" si="11"/>
        <v>TAYLOR WIMPEY PLC</v>
      </c>
      <c r="D102" s="8">
        <f t="shared" si="12"/>
        <v>96</v>
      </c>
      <c r="E102" s="8">
        <f t="shared" si="13"/>
        <v>122.7</v>
      </c>
      <c r="F102" s="8">
        <f t="shared" si="14"/>
        <v>99.65</v>
      </c>
      <c r="G102" s="8">
        <f t="shared" si="15"/>
        <v>-3.45</v>
      </c>
      <c r="H102" s="8">
        <f t="shared" si="16"/>
        <v>103.1</v>
      </c>
      <c r="I102" s="11">
        <f t="shared" si="9"/>
        <v>0.45069444444444445</v>
      </c>
      <c r="J102" s="9" t="str">
        <f t="shared" si="10"/>
        <v>09/04/2013</v>
      </c>
    </row>
    <row r="103" spans="2:10" ht="11.25">
      <c r="B103" s="10" t="s">
        <v>390</v>
      </c>
      <c r="C103" s="7" t="str">
        <f t="shared" si="11"/>
        <v>TESCO PLC ORD 5P</v>
      </c>
      <c r="D103" s="8">
        <f t="shared" si="12"/>
        <v>365</v>
      </c>
      <c r="E103" s="8">
        <f t="shared" si="13"/>
        <v>377</v>
      </c>
      <c r="F103" s="8">
        <f t="shared" si="14"/>
        <v>365.4</v>
      </c>
      <c r="G103" s="8">
        <f t="shared" si="15"/>
        <v>-4.45</v>
      </c>
      <c r="H103" s="8">
        <f t="shared" si="16"/>
        <v>369.85</v>
      </c>
      <c r="I103" s="11">
        <f t="shared" si="9"/>
        <v>0.45</v>
      </c>
      <c r="J103" s="9" t="str">
        <f t="shared" si="10"/>
        <v>09/04/2013</v>
      </c>
    </row>
    <row r="104" spans="2:10" ht="11.25">
      <c r="B104" s="10" t="s">
        <v>391</v>
      </c>
      <c r="C104" s="7" t="str">
        <f t="shared" si="11"/>
        <v>TULLOW OIL PLC OR</v>
      </c>
      <c r="D104" s="8">
        <f t="shared" si="12"/>
        <v>1002</v>
      </c>
      <c r="E104" s="8">
        <f t="shared" si="13"/>
        <v>1070</v>
      </c>
      <c r="F104" s="8">
        <f t="shared" si="14"/>
        <v>1030</v>
      </c>
      <c r="G104" s="8">
        <f t="shared" si="15"/>
        <v>-13</v>
      </c>
      <c r="H104" s="8">
        <f t="shared" si="16"/>
        <v>1043</v>
      </c>
      <c r="I104" s="11">
        <f t="shared" si="9"/>
        <v>0.45</v>
      </c>
      <c r="J104" s="9" t="str">
        <f t="shared" si="10"/>
        <v>09/04/2013</v>
      </c>
    </row>
    <row r="105" spans="2:10" ht="11.25">
      <c r="B105" s="10" t="s">
        <v>392</v>
      </c>
      <c r="C105" s="7" t="str">
        <f t="shared" si="11"/>
        <v>UNILEVER PLC ORD </v>
      </c>
      <c r="D105" s="8">
        <f t="shared" si="12"/>
        <v>2450</v>
      </c>
      <c r="E105" s="8">
        <f t="shared" si="13"/>
        <v>2590</v>
      </c>
      <c r="F105" s="8">
        <f t="shared" si="14"/>
        <v>2433</v>
      </c>
      <c r="G105" s="8">
        <f t="shared" si="15"/>
        <v>-27</v>
      </c>
      <c r="H105" s="8">
        <f t="shared" si="16"/>
        <v>2460</v>
      </c>
      <c r="I105" s="11">
        <f t="shared" si="9"/>
        <v>0.45069444444444445</v>
      </c>
      <c r="J105" s="9" t="str">
        <f t="shared" si="10"/>
        <v>09/04/2013</v>
      </c>
    </row>
    <row r="106" spans="2:10" ht="11.25">
      <c r="B106" s="10" t="s">
        <v>393</v>
      </c>
      <c r="C106" s="7" t="str">
        <f t="shared" si="11"/>
        <v>UNITED UTILITIES </v>
      </c>
      <c r="D106" s="8">
        <f t="shared" si="12"/>
        <v>670</v>
      </c>
      <c r="E106" s="8">
        <f t="shared" si="13"/>
        <v>720</v>
      </c>
      <c r="F106" s="8">
        <f t="shared" si="14"/>
        <v>680</v>
      </c>
      <c r="G106" s="8">
        <f t="shared" si="15"/>
        <v>-1.5</v>
      </c>
      <c r="H106" s="8">
        <f t="shared" si="16"/>
        <v>681.5</v>
      </c>
      <c r="I106" s="11">
        <f aca="true" t="shared" si="17" ref="I106:I113">LEFT(getdata($B106,7),LEN(getdata($B106,7))-2)+5/24</f>
        <v>0.45069444444444445</v>
      </c>
      <c r="J106" s="9" t="str">
        <f t="shared" si="10"/>
        <v>09/04/2013</v>
      </c>
    </row>
    <row r="107" spans="2:10" ht="11.25">
      <c r="B107" s="10" t="s">
        <v>394</v>
      </c>
      <c r="C107" s="7" t="str">
        <f t="shared" si="11"/>
        <v>VEDANTA RESOURCES</v>
      </c>
      <c r="D107" s="8">
        <f t="shared" si="12"/>
        <v>850</v>
      </c>
      <c r="E107" s="8">
        <f t="shared" si="13"/>
        <v>1300</v>
      </c>
      <c r="F107" s="8">
        <f t="shared" si="14"/>
        <v>1187</v>
      </c>
      <c r="G107" s="8">
        <f t="shared" si="15"/>
        <v>1</v>
      </c>
      <c r="H107" s="8">
        <f t="shared" si="16"/>
        <v>1186</v>
      </c>
      <c r="I107" s="11">
        <f t="shared" si="17"/>
        <v>0.4479166666666667</v>
      </c>
      <c r="J107" s="9" t="str">
        <f t="shared" si="10"/>
        <v>09/04/2013</v>
      </c>
    </row>
    <row r="108" spans="2:10" ht="11.25">
      <c r="B108" s="10" t="s">
        <v>298</v>
      </c>
      <c r="C108" s="7" t="str">
        <f t="shared" si="11"/>
        <v>VODAFONE GROUP PL</v>
      </c>
      <c r="D108" s="8">
        <f t="shared" si="12"/>
        <v>206.1</v>
      </c>
      <c r="E108" s="8">
        <f t="shared" si="13"/>
        <v>208</v>
      </c>
      <c r="F108" s="8">
        <f t="shared" si="14"/>
        <v>206.9</v>
      </c>
      <c r="G108" s="8">
        <f t="shared" si="15"/>
        <v>4.4</v>
      </c>
      <c r="H108" s="8">
        <f t="shared" si="16"/>
        <v>202.5</v>
      </c>
      <c r="I108" s="11">
        <f t="shared" si="17"/>
        <v>0.45069444444444445</v>
      </c>
      <c r="J108" s="9" t="str">
        <f t="shared" si="10"/>
        <v>09/04/2013</v>
      </c>
    </row>
    <row r="109" spans="2:10" ht="11.25">
      <c r="B109" s="10" t="s">
        <v>395</v>
      </c>
      <c r="C109" s="7" t="str">
        <f t="shared" si="11"/>
        <v>WHITBREAD PLC ORD</v>
      </c>
      <c r="D109" s="8">
        <f t="shared" si="12"/>
        <v>2800</v>
      </c>
      <c r="E109" s="8">
        <f t="shared" si="13"/>
        <v>3500</v>
      </c>
      <c r="F109" s="8">
        <f t="shared" si="14"/>
        <v>3151</v>
      </c>
      <c r="G109" s="8">
        <f t="shared" si="15"/>
        <v>33</v>
      </c>
      <c r="H109" s="8">
        <f t="shared" si="16"/>
        <v>3118</v>
      </c>
      <c r="I109" s="11">
        <f t="shared" si="17"/>
        <v>0.44722222222222224</v>
      </c>
      <c r="J109" s="9" t="str">
        <f t="shared" si="10"/>
        <v>09/04/2013</v>
      </c>
    </row>
    <row r="110" spans="2:10" ht="11.25">
      <c r="B110" s="10" t="s">
        <v>396</v>
      </c>
      <c r="C110" s="7" t="str">
        <f t="shared" si="11"/>
        <v>WOLSELEY PLC ORD </v>
      </c>
      <c r="D110" s="8">
        <f t="shared" si="12"/>
        <v>3080</v>
      </c>
      <c r="E110" s="8">
        <f t="shared" si="13"/>
        <v>0</v>
      </c>
      <c r="F110" s="8">
        <f t="shared" si="14"/>
        <v>3296</v>
      </c>
      <c r="G110" s="8">
        <f t="shared" si="15"/>
        <v>-36</v>
      </c>
      <c r="H110" s="8">
        <f t="shared" si="16"/>
        <v>3332</v>
      </c>
      <c r="I110" s="11">
        <f t="shared" si="17"/>
        <v>0.45</v>
      </c>
      <c r="J110" s="9" t="str">
        <f t="shared" si="10"/>
        <v>09/04/2013</v>
      </c>
    </row>
    <row r="111" spans="2:10" ht="11.25">
      <c r="B111" s="10" t="s">
        <v>397</v>
      </c>
      <c r="C111" s="7" t="str">
        <f t="shared" si="11"/>
        <v>WPP PLC ORD 10P</v>
      </c>
      <c r="D111" s="8">
        <f t="shared" si="12"/>
        <v>1114</v>
      </c>
      <c r="E111" s="8">
        <f t="shared" si="13"/>
        <v>1300</v>
      </c>
      <c r="F111" s="8">
        <f t="shared" si="14"/>
        <v>1234</v>
      </c>
      <c r="G111" s="8">
        <f t="shared" si="15"/>
        <v>1</v>
      </c>
      <c r="H111" s="8">
        <f t="shared" si="16"/>
        <v>1233</v>
      </c>
      <c r="I111" s="11">
        <f t="shared" si="17"/>
        <v>0.45069444444444445</v>
      </c>
      <c r="J111" s="9" t="str">
        <f t="shared" si="10"/>
        <v>09/04/2013</v>
      </c>
    </row>
    <row r="112" spans="2:10" ht="11.25">
      <c r="B112" s="10" t="s">
        <v>398</v>
      </c>
      <c r="C112" s="7" t="str">
        <f t="shared" si="11"/>
        <v>XSTRATA PLC ORD U</v>
      </c>
      <c r="D112" s="8">
        <f t="shared" si="12"/>
        <v>0</v>
      </c>
      <c r="E112" s="8">
        <f t="shared" si="13"/>
        <v>0</v>
      </c>
      <c r="F112" s="8">
        <f t="shared" si="14"/>
        <v>963.5</v>
      </c>
      <c r="G112" s="8">
        <f t="shared" si="15"/>
        <v>0</v>
      </c>
      <c r="H112" s="8">
        <f t="shared" si="16"/>
        <v>963.5</v>
      </c>
      <c r="I112" s="11">
        <f t="shared" si="17"/>
        <v>0.4701388888888889</v>
      </c>
      <c r="J112" s="9" t="str">
        <f t="shared" si="10"/>
        <v>05/03/2013</v>
      </c>
    </row>
    <row r="113" spans="2:10" ht="11.25">
      <c r="B113" s="10" t="s">
        <v>399</v>
      </c>
      <c r="C113" s="7">
        <f t="shared" si="11"/>
      </c>
      <c r="D113" s="8">
        <f t="shared" si="12"/>
        <v>0</v>
      </c>
      <c r="E113" s="8">
        <f t="shared" si="13"/>
        <v>0</v>
      </c>
      <c r="F113" s="8">
        <f t="shared" si="14"/>
        <v>0</v>
      </c>
      <c r="G113" s="8">
        <f t="shared" si="15"/>
        <v>0</v>
      </c>
      <c r="H113" s="8" t="str">
        <f t="shared" si="16"/>
        <v>no data</v>
      </c>
      <c r="I113" s="11" t="e">
        <f t="shared" si="17"/>
        <v>#VALUE!</v>
      </c>
      <c r="J113" s="9" t="str">
        <f t="shared" si="10"/>
        <v>N/A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J258"/>
  <sheetViews>
    <sheetView showGridLines="0" zoomScalePageLayoutView="0" workbookViewId="0" topLeftCell="A1">
      <selection activeCell="A76" sqref="A76:IV76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17.421875" style="1" customWidth="1"/>
    <col min="4" max="6" width="8.140625" style="1" customWidth="1"/>
    <col min="7" max="8" width="11.140625" style="1" customWidth="1"/>
    <col min="9" max="16384" width="9.140625" style="1" customWidth="1"/>
  </cols>
  <sheetData>
    <row r="1" ht="11.25"/>
    <row r="2" ht="15.75">
      <c r="C2" s="2" t="s">
        <v>401</v>
      </c>
    </row>
    <row r="3" spans="3:6" ht="12.75">
      <c r="C3" s="3" t="s">
        <v>407</v>
      </c>
      <c r="E3" s="3"/>
      <c r="F3" s="4" t="str">
        <f>HYPERLINK("http://finance.yahoo.com/lookup","Yahoo lookup")</f>
        <v>Yahoo lookup</v>
      </c>
    </row>
    <row r="4" ht="11.25">
      <c r="C4" s="3" t="s">
        <v>405</v>
      </c>
    </row>
    <row r="5" ht="11.25">
      <c r="C5" s="3" t="s">
        <v>402</v>
      </c>
    </row>
    <row r="6" ht="11.25">
      <c r="C6" s="3" t="s">
        <v>403</v>
      </c>
    </row>
    <row r="7" ht="11.25">
      <c r="B7" s="3"/>
    </row>
    <row r="8" ht="11.25"/>
    <row r="9" spans="2:10" ht="11.25">
      <c r="B9" s="5" t="s">
        <v>288</v>
      </c>
      <c r="C9" s="5" t="s">
        <v>289</v>
      </c>
      <c r="D9" s="6" t="s">
        <v>290</v>
      </c>
      <c r="E9" s="6" t="s">
        <v>291</v>
      </c>
      <c r="F9" s="6" t="s">
        <v>292</v>
      </c>
      <c r="G9" s="6" t="s">
        <v>293</v>
      </c>
      <c r="H9" s="6" t="s">
        <v>294</v>
      </c>
      <c r="I9" s="6" t="s">
        <v>404</v>
      </c>
      <c r="J9" s="6" t="s">
        <v>400</v>
      </c>
    </row>
    <row r="10" spans="2:10" ht="11.25">
      <c r="B10" s="10" t="s">
        <v>91</v>
      </c>
      <c r="C10" s="7" t="str">
        <f aca="true" t="shared" si="0" ref="C10:C41">getdata($B10,1)</f>
        <v>AFRICAN BARRICK G</v>
      </c>
      <c r="D10" s="8">
        <f aca="true" t="shared" si="1" ref="D10:D41">getdata($B10,2)</f>
        <v>156</v>
      </c>
      <c r="E10" s="8">
        <f aca="true" t="shared" si="2" ref="E10:E41">getdata($B10,3)</f>
        <v>0</v>
      </c>
      <c r="F10" s="8">
        <f aca="true" t="shared" si="3" ref="F10:F41">getdata($B10,4)</f>
        <v>185</v>
      </c>
      <c r="G10" s="8">
        <f aca="true" t="shared" si="4" ref="G10:G41">getdata($B10,5)</f>
        <v>-0.4</v>
      </c>
      <c r="H10" s="8">
        <f aca="true" t="shared" si="5" ref="H10:H41">getdata($B10,6)</f>
        <v>185.4</v>
      </c>
      <c r="I10" s="11">
        <f aca="true" t="shared" si="6" ref="I10:I41">LEFT(getdata($B10,7),LEN(getdata($B10,7))-2)+5/24</f>
        <v>0.45</v>
      </c>
      <c r="J10" s="9" t="str">
        <f aca="true" t="shared" si="7" ref="J10:J41">getdata($B10,8)</f>
        <v>09/04/2013</v>
      </c>
    </row>
    <row r="11" spans="2:10" ht="11.25">
      <c r="B11" s="10" t="s">
        <v>92</v>
      </c>
      <c r="C11" s="7" t="str">
        <f t="shared" si="0"/>
        <v>ADMIRAL GROUP PLC</v>
      </c>
      <c r="D11" s="8">
        <f t="shared" si="1"/>
        <v>1230</v>
      </c>
      <c r="E11" s="8">
        <f t="shared" si="2"/>
        <v>1390</v>
      </c>
      <c r="F11" s="8">
        <f t="shared" si="3"/>
        <v>1260</v>
      </c>
      <c r="G11" s="8">
        <f t="shared" si="4"/>
        <v>-5</v>
      </c>
      <c r="H11" s="8">
        <f t="shared" si="5"/>
        <v>1265</v>
      </c>
      <c r="I11" s="11">
        <f t="shared" si="6"/>
        <v>0.4479166666666667</v>
      </c>
      <c r="J11" s="9" t="str">
        <f t="shared" si="7"/>
        <v>09/04/2013</v>
      </c>
    </row>
    <row r="12" spans="2:10" ht="11.25">
      <c r="B12" s="10" t="s">
        <v>93</v>
      </c>
      <c r="C12" s="7" t="str">
        <f t="shared" si="0"/>
        <v>ABERDEEN ASSET MA</v>
      </c>
      <c r="D12" s="8">
        <f t="shared" si="1"/>
        <v>340</v>
      </c>
      <c r="E12" s="8">
        <f t="shared" si="2"/>
        <v>420</v>
      </c>
      <c r="F12" s="8">
        <f t="shared" si="3"/>
        <v>359.2</v>
      </c>
      <c r="G12" s="8">
        <f t="shared" si="4"/>
        <v>-6.3</v>
      </c>
      <c r="H12" s="8">
        <f t="shared" si="5"/>
        <v>365.5</v>
      </c>
      <c r="I12" s="11">
        <f t="shared" si="6"/>
        <v>0.45</v>
      </c>
      <c r="J12" s="9" t="str">
        <f t="shared" si="7"/>
        <v>09/04/2013</v>
      </c>
    </row>
    <row r="13" spans="2:10" ht="11.25">
      <c r="B13" s="10" t="s">
        <v>94</v>
      </c>
      <c r="C13" s="7" t="str">
        <f t="shared" si="0"/>
        <v>AGA RANGEMASTER G</v>
      </c>
      <c r="D13" s="8">
        <f t="shared" si="1"/>
        <v>0</v>
      </c>
      <c r="E13" s="8">
        <f t="shared" si="2"/>
        <v>120</v>
      </c>
      <c r="F13" s="8">
        <f t="shared" si="3"/>
        <v>116.63</v>
      </c>
      <c r="G13" s="8">
        <f t="shared" si="4"/>
        <v>-0.13</v>
      </c>
      <c r="H13" s="8">
        <f t="shared" si="5"/>
        <v>116.75</v>
      </c>
      <c r="I13" s="11">
        <f t="shared" si="6"/>
        <v>0.4451388888888889</v>
      </c>
      <c r="J13" s="9" t="str">
        <f t="shared" si="7"/>
        <v>09/04/2013</v>
      </c>
    </row>
    <row r="14" spans="2:10" ht="11.25">
      <c r="B14" s="10" t="s">
        <v>95</v>
      </c>
      <c r="C14" s="7" t="str">
        <f t="shared" si="0"/>
        <v>AGGREKO PLC ORD 1</v>
      </c>
      <c r="D14" s="8">
        <f t="shared" si="1"/>
        <v>1550</v>
      </c>
      <c r="E14" s="8">
        <f t="shared" si="2"/>
        <v>1760</v>
      </c>
      <c r="F14" s="8">
        <f t="shared" si="3"/>
        <v>1595.75</v>
      </c>
      <c r="G14" s="8">
        <f t="shared" si="4"/>
        <v>-25.25</v>
      </c>
      <c r="H14" s="8">
        <f t="shared" si="5"/>
        <v>1621</v>
      </c>
      <c r="I14" s="11">
        <f t="shared" si="6"/>
        <v>0.44930555555555557</v>
      </c>
      <c r="J14" s="9" t="str">
        <f t="shared" si="7"/>
        <v>09/04/2013</v>
      </c>
    </row>
    <row r="15" spans="2:10" ht="11.25">
      <c r="B15" s="10" t="s">
        <v>96</v>
      </c>
      <c r="C15" s="7" t="str">
        <f t="shared" si="0"/>
        <v>AEGIS GROUP PLC O</v>
      </c>
      <c r="D15" s="8">
        <f t="shared" si="1"/>
        <v>0</v>
      </c>
      <c r="E15" s="8">
        <f t="shared" si="2"/>
        <v>0</v>
      </c>
      <c r="F15" s="8">
        <f t="shared" si="3"/>
        <v>239.8</v>
      </c>
      <c r="G15" s="8">
        <f t="shared" si="4"/>
        <v>0</v>
      </c>
      <c r="H15" s="8">
        <f t="shared" si="5"/>
        <v>239.8</v>
      </c>
      <c r="I15" s="11">
        <f t="shared" si="6"/>
        <v>0.6569444444444444</v>
      </c>
      <c r="J15" s="9" t="str">
        <f t="shared" si="7"/>
        <v>15/04/2013</v>
      </c>
    </row>
    <row r="16" spans="2:10" ht="11.25">
      <c r="B16" s="10" t="s">
        <v>97</v>
      </c>
      <c r="C16" s="7" t="str">
        <f t="shared" si="0"/>
        <v>ASHTEAD GROUP PLC</v>
      </c>
      <c r="D16" s="8">
        <f t="shared" si="1"/>
        <v>540</v>
      </c>
      <c r="E16" s="8">
        <f t="shared" si="2"/>
        <v>0</v>
      </c>
      <c r="F16" s="8">
        <f t="shared" si="3"/>
        <v>657</v>
      </c>
      <c r="G16" s="8">
        <f t="shared" si="4"/>
        <v>-30.5</v>
      </c>
      <c r="H16" s="8">
        <f t="shared" si="5"/>
        <v>687.5</v>
      </c>
      <c r="I16" s="11">
        <f t="shared" si="6"/>
        <v>0.45</v>
      </c>
      <c r="J16" s="9" t="str">
        <f t="shared" si="7"/>
        <v>09/04/2013</v>
      </c>
    </row>
    <row r="17" spans="2:10" ht="11.25">
      <c r="B17" s="10" t="s">
        <v>98</v>
      </c>
      <c r="C17" s="7" t="str">
        <f t="shared" si="0"/>
        <v>AMEC PLC ORD 50P</v>
      </c>
      <c r="D17" s="8">
        <f t="shared" si="1"/>
        <v>1000</v>
      </c>
      <c r="E17" s="8">
        <f t="shared" si="2"/>
        <v>1200</v>
      </c>
      <c r="F17" s="8">
        <f t="shared" si="3"/>
        <v>1045</v>
      </c>
      <c r="G17" s="8">
        <f t="shared" si="4"/>
        <v>-3</v>
      </c>
      <c r="H17" s="8">
        <f t="shared" si="5"/>
        <v>1048</v>
      </c>
      <c r="I17" s="11">
        <f t="shared" si="6"/>
        <v>0.44930555555555557</v>
      </c>
      <c r="J17" s="9" t="str">
        <f t="shared" si="7"/>
        <v>09/04/2013</v>
      </c>
    </row>
    <row r="18" spans="2:10" ht="11.25">
      <c r="B18" s="10" t="s">
        <v>99</v>
      </c>
      <c r="C18" s="7">
        <f t="shared" si="0"/>
      </c>
      <c r="D18" s="8" t="e">
        <f t="shared" si="1"/>
        <v>#VALUE!</v>
      </c>
      <c r="E18" s="8" t="e">
        <f t="shared" si="2"/>
        <v>#VALUE!</v>
      </c>
      <c r="F18" s="8" t="e">
        <f t="shared" si="3"/>
        <v>#VALUE!</v>
      </c>
      <c r="G18" s="8" t="e">
        <f t="shared" si="4"/>
        <v>#VALUE!</v>
      </c>
      <c r="H18" s="8" t="e">
        <f t="shared" si="5"/>
        <v>#VALUE!</v>
      </c>
      <c r="I18" s="11" t="e">
        <f t="shared" si="6"/>
        <v>#VALUE!</v>
      </c>
      <c r="J18" s="9">
        <f t="shared" si="7"/>
      </c>
    </row>
    <row r="19" spans="2:10" ht="11.25">
      <c r="B19" s="10" t="s">
        <v>100</v>
      </c>
      <c r="C19" s="7" t="str">
        <f t="shared" si="0"/>
        <v>AMLIN PLC ORD 28.</v>
      </c>
      <c r="D19" s="8">
        <f t="shared" si="1"/>
        <v>0</v>
      </c>
      <c r="E19" s="8">
        <f t="shared" si="2"/>
        <v>0</v>
      </c>
      <c r="F19" s="8">
        <f t="shared" si="3"/>
        <v>377.9</v>
      </c>
      <c r="G19" s="8">
        <f t="shared" si="4"/>
        <v>-12</v>
      </c>
      <c r="H19" s="8">
        <f t="shared" si="5"/>
        <v>389.9</v>
      </c>
      <c r="I19" s="11">
        <f t="shared" si="6"/>
        <v>0.45069444444444445</v>
      </c>
      <c r="J19" s="9" t="str">
        <f t="shared" si="7"/>
        <v>09/04/2013</v>
      </c>
    </row>
    <row r="20" spans="2:10" ht="11.25">
      <c r="B20" s="10" t="s">
        <v>101</v>
      </c>
      <c r="C20" s="7" t="str">
        <f t="shared" si="0"/>
        <v>AQUARIUS PLATINUM</v>
      </c>
      <c r="D20" s="8">
        <f t="shared" si="1"/>
        <v>34.5</v>
      </c>
      <c r="E20" s="8">
        <f t="shared" si="2"/>
        <v>50</v>
      </c>
      <c r="F20" s="8">
        <f t="shared" si="3"/>
        <v>48.35</v>
      </c>
      <c r="G20" s="8">
        <f t="shared" si="4"/>
        <v>1.35</v>
      </c>
      <c r="H20" s="8">
        <f t="shared" si="5"/>
        <v>47</v>
      </c>
      <c r="I20" s="11">
        <f t="shared" si="6"/>
        <v>0.45</v>
      </c>
      <c r="J20" s="9" t="str">
        <f t="shared" si="7"/>
        <v>09/04/2013</v>
      </c>
    </row>
    <row r="21" spans="2:10" ht="11.25">
      <c r="B21" s="10" t="s">
        <v>102</v>
      </c>
      <c r="C21" s="7" t="str">
        <f t="shared" si="0"/>
        <v>ACTIVE RISK GROUP</v>
      </c>
      <c r="D21" s="8">
        <f t="shared" si="1"/>
        <v>0</v>
      </c>
      <c r="E21" s="8">
        <f t="shared" si="2"/>
        <v>0</v>
      </c>
      <c r="F21" s="8">
        <f t="shared" si="3"/>
        <v>35</v>
      </c>
      <c r="G21" s="8">
        <f t="shared" si="4"/>
        <v>0</v>
      </c>
      <c r="H21" s="8">
        <f t="shared" si="5"/>
        <v>35</v>
      </c>
      <c r="I21" s="11">
        <f t="shared" si="6"/>
        <v>0.5965277777777778</v>
      </c>
      <c r="J21" s="9" t="str">
        <f t="shared" si="7"/>
        <v>28/08/2013</v>
      </c>
    </row>
    <row r="22" spans="2:10" ht="11.25">
      <c r="B22" s="10" t="s">
        <v>103</v>
      </c>
      <c r="C22" s="7" t="str">
        <f t="shared" si="0"/>
        <v>ARM HOLDINGS PLC </v>
      </c>
      <c r="D22" s="8">
        <f t="shared" si="1"/>
        <v>777</v>
      </c>
      <c r="E22" s="8">
        <f t="shared" si="2"/>
        <v>923</v>
      </c>
      <c r="F22" s="8">
        <f t="shared" si="3"/>
        <v>871</v>
      </c>
      <c r="G22" s="8">
        <f t="shared" si="4"/>
        <v>-13</v>
      </c>
      <c r="H22" s="8">
        <f t="shared" si="5"/>
        <v>884</v>
      </c>
      <c r="I22" s="11">
        <f t="shared" si="6"/>
        <v>0.45069444444444445</v>
      </c>
      <c r="J22" s="9" t="str">
        <f t="shared" si="7"/>
        <v>09/04/2013</v>
      </c>
    </row>
    <row r="23" spans="2:10" ht="11.25">
      <c r="B23" s="10" t="s">
        <v>104</v>
      </c>
      <c r="C23" s="7" t="str">
        <f t="shared" si="0"/>
        <v>ASHMORE GROUP PLC</v>
      </c>
      <c r="D23" s="8">
        <f t="shared" si="1"/>
        <v>314</v>
      </c>
      <c r="E23" s="8">
        <f t="shared" si="2"/>
        <v>435</v>
      </c>
      <c r="F23" s="8">
        <f t="shared" si="3"/>
        <v>345.4</v>
      </c>
      <c r="G23" s="8">
        <f t="shared" si="4"/>
        <v>-2.6</v>
      </c>
      <c r="H23" s="8">
        <f t="shared" si="5"/>
        <v>348</v>
      </c>
      <c r="I23" s="11">
        <f t="shared" si="6"/>
        <v>0.45</v>
      </c>
      <c r="J23" s="9" t="str">
        <f t="shared" si="7"/>
        <v>09/04/2013</v>
      </c>
    </row>
    <row r="24" spans="2:10" ht="11.25">
      <c r="B24" s="10" t="s">
        <v>105</v>
      </c>
      <c r="C24" s="7" t="str">
        <f t="shared" si="0"/>
        <v>ABERFORTH SMALLER</v>
      </c>
      <c r="D24" s="8">
        <f t="shared" si="1"/>
        <v>795</v>
      </c>
      <c r="E24" s="8">
        <f t="shared" si="2"/>
        <v>950</v>
      </c>
      <c r="F24" s="8">
        <f t="shared" si="3"/>
        <v>933.5</v>
      </c>
      <c r="G24" s="8">
        <f t="shared" si="4"/>
        <v>-1.5</v>
      </c>
      <c r="H24" s="8">
        <f t="shared" si="5"/>
        <v>935</v>
      </c>
      <c r="I24" s="11">
        <f t="shared" si="6"/>
        <v>0.4451388888888889</v>
      </c>
      <c r="J24" s="9" t="str">
        <f t="shared" si="7"/>
        <v>09/04/2013</v>
      </c>
    </row>
    <row r="25" spans="2:10" ht="11.25">
      <c r="B25" s="10" t="s">
        <v>106</v>
      </c>
      <c r="C25" s="7" t="str">
        <f t="shared" si="0"/>
        <v>ATKINS (WS) PLC O</v>
      </c>
      <c r="D25" s="8">
        <f t="shared" si="1"/>
        <v>0</v>
      </c>
      <c r="E25" s="8">
        <f t="shared" si="2"/>
        <v>0</v>
      </c>
      <c r="F25" s="8">
        <f t="shared" si="3"/>
        <v>1202</v>
      </c>
      <c r="G25" s="8">
        <f t="shared" si="4"/>
        <v>4</v>
      </c>
      <c r="H25" s="8">
        <f t="shared" si="5"/>
        <v>1198</v>
      </c>
      <c r="I25" s="11">
        <f t="shared" si="6"/>
        <v>0.45</v>
      </c>
      <c r="J25" s="9" t="str">
        <f t="shared" si="7"/>
        <v>09/04/2013</v>
      </c>
    </row>
    <row r="26" spans="2:10" ht="11.25">
      <c r="B26" s="10" t="s">
        <v>107</v>
      </c>
      <c r="C26" s="7" t="str">
        <f t="shared" si="0"/>
        <v>ALLIANCE TRUST PL</v>
      </c>
      <c r="D26" s="8">
        <f t="shared" si="1"/>
        <v>0</v>
      </c>
      <c r="E26" s="8">
        <f t="shared" si="2"/>
        <v>454</v>
      </c>
      <c r="F26" s="8">
        <f t="shared" si="3"/>
        <v>424.85</v>
      </c>
      <c r="G26" s="8">
        <f t="shared" si="4"/>
        <v>-1.85</v>
      </c>
      <c r="H26" s="8">
        <f t="shared" si="5"/>
        <v>426.7</v>
      </c>
      <c r="I26" s="11">
        <f t="shared" si="6"/>
        <v>0.44930555555555557</v>
      </c>
      <c r="J26" s="9" t="str">
        <f t="shared" si="7"/>
        <v>09/04/2013</v>
      </c>
    </row>
    <row r="27" spans="2:10" ht="11.25">
      <c r="B27" s="10" t="s">
        <v>108</v>
      </c>
      <c r="C27" s="7" t="str">
        <f t="shared" si="0"/>
        <v>Bad ticker</v>
      </c>
      <c r="D27" s="8" t="str">
        <f t="shared" si="1"/>
        <v>Bad ticker</v>
      </c>
      <c r="E27" s="8" t="str">
        <f t="shared" si="2"/>
        <v>Bad ticker</v>
      </c>
      <c r="F27" s="8" t="str">
        <f t="shared" si="3"/>
        <v>Bad ticker</v>
      </c>
      <c r="G27" s="8" t="str">
        <f t="shared" si="4"/>
        <v>Bad ticker</v>
      </c>
      <c r="H27" s="8" t="str">
        <f t="shared" si="5"/>
        <v>Bad ticker</v>
      </c>
      <c r="I27" s="11" t="e">
        <f t="shared" si="6"/>
        <v>#VALUE!</v>
      </c>
      <c r="J27" s="9" t="str">
        <f t="shared" si="7"/>
        <v>Bad ticker</v>
      </c>
    </row>
    <row r="28" spans="2:10" ht="11.25">
      <c r="B28" s="10" t="s">
        <v>109</v>
      </c>
      <c r="C28" s="7" t="str">
        <f t="shared" si="0"/>
        <v>AVEVA GROUP PLC O</v>
      </c>
      <c r="D28" s="8">
        <f t="shared" si="1"/>
        <v>0</v>
      </c>
      <c r="E28" s="8">
        <f t="shared" si="2"/>
        <v>0</v>
      </c>
      <c r="F28" s="8">
        <f t="shared" si="3"/>
        <v>2355</v>
      </c>
      <c r="G28" s="8">
        <f t="shared" si="4"/>
        <v>-21</v>
      </c>
      <c r="H28" s="8">
        <f t="shared" si="5"/>
        <v>2376</v>
      </c>
      <c r="I28" s="11">
        <f t="shared" si="6"/>
        <v>0.4479166666666667</v>
      </c>
      <c r="J28" s="9" t="str">
        <f t="shared" si="7"/>
        <v>09/04/2013</v>
      </c>
    </row>
    <row r="29" spans="2:10" ht="11.25">
      <c r="B29" s="10" t="s">
        <v>110</v>
      </c>
      <c r="C29" s="7" t="str">
        <f t="shared" si="0"/>
        <v>Bad ticker</v>
      </c>
      <c r="D29" s="8" t="str">
        <f t="shared" si="1"/>
        <v>Bad ticker</v>
      </c>
      <c r="E29" s="8" t="str">
        <f t="shared" si="2"/>
        <v>Bad ticker</v>
      </c>
      <c r="F29" s="8" t="str">
        <f t="shared" si="3"/>
        <v>Bad ticker</v>
      </c>
      <c r="G29" s="8" t="str">
        <f t="shared" si="4"/>
        <v>Bad ticker</v>
      </c>
      <c r="H29" s="8" t="str">
        <f t="shared" si="5"/>
        <v>Bad ticker</v>
      </c>
      <c r="I29" s="11" t="e">
        <f t="shared" si="6"/>
        <v>#VALUE!</v>
      </c>
      <c r="J29" s="9" t="str">
        <f t="shared" si="7"/>
        <v>Bad ticker</v>
      </c>
    </row>
    <row r="30" spans="2:10" ht="11.25">
      <c r="B30" s="10" t="s">
        <v>111</v>
      </c>
      <c r="C30" s="7" t="str">
        <f t="shared" si="0"/>
        <v>BABCOCK INTERNATI</v>
      </c>
      <c r="D30" s="8">
        <f t="shared" si="1"/>
        <v>1120</v>
      </c>
      <c r="E30" s="8">
        <f t="shared" si="2"/>
        <v>0</v>
      </c>
      <c r="F30" s="8">
        <f t="shared" si="3"/>
        <v>1140</v>
      </c>
      <c r="G30" s="8">
        <f t="shared" si="4"/>
        <v>-14</v>
      </c>
      <c r="H30" s="8">
        <f t="shared" si="5"/>
        <v>1154</v>
      </c>
      <c r="I30" s="11">
        <f t="shared" si="6"/>
        <v>0.44930555555555557</v>
      </c>
      <c r="J30" s="9" t="str">
        <f t="shared" si="7"/>
        <v>09/04/2013</v>
      </c>
    </row>
    <row r="31" spans="2:10" ht="11.25">
      <c r="B31" s="10" t="s">
        <v>112</v>
      </c>
      <c r="C31" s="7" t="str">
        <f t="shared" si="0"/>
        <v>Bad ticker</v>
      </c>
      <c r="D31" s="8" t="str">
        <f t="shared" si="1"/>
        <v>Bad ticker</v>
      </c>
      <c r="E31" s="8" t="str">
        <f t="shared" si="2"/>
        <v>Bad ticker</v>
      </c>
      <c r="F31" s="8" t="str">
        <f t="shared" si="3"/>
        <v>Bad ticker</v>
      </c>
      <c r="G31" s="8" t="str">
        <f t="shared" si="4"/>
        <v>Bad ticker</v>
      </c>
      <c r="H31" s="8" t="str">
        <f t="shared" si="5"/>
        <v>Bad ticker</v>
      </c>
      <c r="I31" s="11" t="e">
        <f t="shared" si="6"/>
        <v>#VALUE!</v>
      </c>
      <c r="J31" s="9" t="str">
        <f t="shared" si="7"/>
        <v>Bad ticker</v>
      </c>
    </row>
    <row r="32" spans="2:10" ht="11.25">
      <c r="B32" s="10" t="s">
        <v>113</v>
      </c>
      <c r="C32" s="7" t="str">
        <f t="shared" si="0"/>
        <v>BBA AVIATION PLC </v>
      </c>
      <c r="D32" s="8">
        <f t="shared" si="1"/>
        <v>0</v>
      </c>
      <c r="E32" s="8">
        <f t="shared" si="2"/>
        <v>0</v>
      </c>
      <c r="F32" s="8">
        <f t="shared" si="3"/>
        <v>318.1</v>
      </c>
      <c r="G32" s="8">
        <f t="shared" si="4"/>
        <v>1.1</v>
      </c>
      <c r="H32" s="8">
        <f t="shared" si="5"/>
        <v>317</v>
      </c>
      <c r="I32" s="11">
        <f t="shared" si="6"/>
        <v>0.45069444444444445</v>
      </c>
      <c r="J32" s="9" t="str">
        <f t="shared" si="7"/>
        <v>09/04/2013</v>
      </c>
    </row>
    <row r="33" spans="2:10" ht="11.25">
      <c r="B33" s="10" t="s">
        <v>114</v>
      </c>
      <c r="C33" s="7" t="str">
        <f t="shared" si="0"/>
        <v>Bad ticker</v>
      </c>
      <c r="D33" s="8" t="str">
        <f t="shared" si="1"/>
        <v>Bad ticker</v>
      </c>
      <c r="E33" s="8" t="str">
        <f t="shared" si="2"/>
        <v>Bad ticker</v>
      </c>
      <c r="F33" s="8" t="str">
        <f t="shared" si="3"/>
        <v>Bad ticker</v>
      </c>
      <c r="G33" s="8" t="str">
        <f t="shared" si="4"/>
        <v>Bad ticker</v>
      </c>
      <c r="H33" s="8" t="str">
        <f t="shared" si="5"/>
        <v>Bad ticker</v>
      </c>
      <c r="I33" s="11" t="e">
        <f t="shared" si="6"/>
        <v>#VALUE!</v>
      </c>
      <c r="J33" s="9" t="str">
        <f t="shared" si="7"/>
        <v>Bad ticker</v>
      </c>
    </row>
    <row r="34" spans="2:10" ht="11.25">
      <c r="B34" s="10" t="s">
        <v>115</v>
      </c>
      <c r="C34" s="7" t="str">
        <f t="shared" si="0"/>
        <v>BALFOUR BEATTY PL</v>
      </c>
      <c r="D34" s="8">
        <f t="shared" si="1"/>
        <v>195</v>
      </c>
      <c r="E34" s="8">
        <f t="shared" si="2"/>
        <v>265</v>
      </c>
      <c r="F34" s="8">
        <f t="shared" si="3"/>
        <v>261.6</v>
      </c>
      <c r="G34" s="8">
        <f t="shared" si="4"/>
        <v>3.4</v>
      </c>
      <c r="H34" s="8">
        <f t="shared" si="5"/>
        <v>258.2</v>
      </c>
      <c r="I34" s="11">
        <f t="shared" si="6"/>
        <v>0.45069444444444445</v>
      </c>
      <c r="J34" s="9" t="str">
        <f t="shared" si="7"/>
        <v>09/04/2013</v>
      </c>
    </row>
    <row r="35" spans="2:10" ht="11.25">
      <c r="B35" s="10" t="s">
        <v>116</v>
      </c>
      <c r="C35" s="7" t="str">
        <f t="shared" si="0"/>
        <v>BEAZLEY PLC ORD 5</v>
      </c>
      <c r="D35" s="8">
        <f t="shared" si="1"/>
        <v>0</v>
      </c>
      <c r="E35" s="8">
        <f t="shared" si="2"/>
        <v>224</v>
      </c>
      <c r="F35" s="8">
        <f t="shared" si="3"/>
        <v>200.2</v>
      </c>
      <c r="G35" s="8">
        <f t="shared" si="4"/>
        <v>-2.9</v>
      </c>
      <c r="H35" s="8">
        <f t="shared" si="5"/>
        <v>203.1</v>
      </c>
      <c r="I35" s="11">
        <f t="shared" si="6"/>
        <v>0.4465277777777778</v>
      </c>
      <c r="J35" s="9" t="str">
        <f t="shared" si="7"/>
        <v>09/04/2013</v>
      </c>
    </row>
    <row r="36" spans="2:10" ht="11.25">
      <c r="B36" s="10" t="s">
        <v>117</v>
      </c>
      <c r="C36" s="7" t="str">
        <f t="shared" si="0"/>
        <v>Bad ticker</v>
      </c>
      <c r="D36" s="8" t="str">
        <f t="shared" si="1"/>
        <v>Bad ticker</v>
      </c>
      <c r="E36" s="8" t="str">
        <f t="shared" si="2"/>
        <v>Bad ticker</v>
      </c>
      <c r="F36" s="8" t="str">
        <f t="shared" si="3"/>
        <v>Bad ticker</v>
      </c>
      <c r="G36" s="8" t="str">
        <f t="shared" si="4"/>
        <v>Bad ticker</v>
      </c>
      <c r="H36" s="8" t="str">
        <f t="shared" si="5"/>
        <v>Bad ticker</v>
      </c>
      <c r="I36" s="11" t="e">
        <f t="shared" si="6"/>
        <v>#VALUE!</v>
      </c>
      <c r="J36" s="9" t="str">
        <f t="shared" si="7"/>
        <v>Bad ticker</v>
      </c>
    </row>
    <row r="37" spans="2:10" ht="11.25">
      <c r="B37" s="10" t="s">
        <v>118</v>
      </c>
      <c r="C37" s="7" t="str">
        <f t="shared" si="0"/>
        <v>Bad ticker</v>
      </c>
      <c r="D37" s="8" t="str">
        <f t="shared" si="1"/>
        <v>Bad ticker</v>
      </c>
      <c r="E37" s="8" t="str">
        <f t="shared" si="2"/>
        <v>Bad ticker</v>
      </c>
      <c r="F37" s="8" t="str">
        <f t="shared" si="3"/>
        <v>Bad ticker</v>
      </c>
      <c r="G37" s="8" t="str">
        <f t="shared" si="4"/>
        <v>Bad ticker</v>
      </c>
      <c r="H37" s="8" t="str">
        <f t="shared" si="5"/>
        <v>Bad ticker</v>
      </c>
      <c r="I37" s="11" t="e">
        <f t="shared" si="6"/>
        <v>#VALUE!</v>
      </c>
      <c r="J37" s="9" t="str">
        <f t="shared" si="7"/>
        <v>Bad ticker</v>
      </c>
    </row>
    <row r="38" spans="2:10" ht="11.25">
      <c r="B38" s="10" t="s">
        <v>119</v>
      </c>
      <c r="C38" s="7" t="str">
        <f t="shared" si="0"/>
        <v>BERKELEY GROUP HO</v>
      </c>
      <c r="D38" s="8">
        <f t="shared" si="1"/>
        <v>2050</v>
      </c>
      <c r="E38" s="8">
        <f t="shared" si="2"/>
        <v>2246</v>
      </c>
      <c r="F38" s="8">
        <f t="shared" si="3"/>
        <v>2071</v>
      </c>
      <c r="G38" s="8">
        <f t="shared" si="4"/>
        <v>-88</v>
      </c>
      <c r="H38" s="8">
        <f t="shared" si="5"/>
        <v>2159</v>
      </c>
      <c r="I38" s="11">
        <f t="shared" si="6"/>
        <v>0.45069444444444445</v>
      </c>
      <c r="J38" s="9" t="str">
        <f t="shared" si="7"/>
        <v>09/04/2013</v>
      </c>
    </row>
    <row r="39" spans="2:10" ht="11.25">
      <c r="B39" s="10" t="s">
        <v>120</v>
      </c>
      <c r="C39" s="7" t="str">
        <f t="shared" si="0"/>
        <v>BANKERS INVESTMEN</v>
      </c>
      <c r="D39" s="8">
        <f t="shared" si="1"/>
        <v>550</v>
      </c>
      <c r="E39" s="8">
        <f t="shared" si="2"/>
        <v>560</v>
      </c>
      <c r="F39" s="8">
        <f t="shared" si="3"/>
        <v>559.77</v>
      </c>
      <c r="G39" s="8">
        <f t="shared" si="4"/>
        <v>-3.73</v>
      </c>
      <c r="H39" s="8">
        <f t="shared" si="5"/>
        <v>563.5</v>
      </c>
      <c r="I39" s="11">
        <f t="shared" si="6"/>
        <v>0.45069444444444445</v>
      </c>
      <c r="J39" s="9" t="str">
        <f t="shared" si="7"/>
        <v>09/04/2013</v>
      </c>
    </row>
    <row r="40" spans="2:10" ht="11.25">
      <c r="B40" s="10" t="s">
        <v>121</v>
      </c>
      <c r="C40" s="7" t="str">
        <f t="shared" si="0"/>
        <v>BUNZL PLC ORD 32 </v>
      </c>
      <c r="D40" s="8">
        <f t="shared" si="1"/>
        <v>1100</v>
      </c>
      <c r="E40" s="8">
        <f t="shared" si="2"/>
        <v>1390</v>
      </c>
      <c r="F40" s="8">
        <f t="shared" si="3"/>
        <v>1364</v>
      </c>
      <c r="G40" s="8">
        <f t="shared" si="4"/>
        <v>-10</v>
      </c>
      <c r="H40" s="8">
        <f t="shared" si="5"/>
        <v>1374</v>
      </c>
      <c r="I40" s="11">
        <f t="shared" si="6"/>
        <v>0.44583333333333336</v>
      </c>
      <c r="J40" s="9" t="str">
        <f t="shared" si="7"/>
        <v>09/04/2013</v>
      </c>
    </row>
    <row r="41" spans="2:10" ht="11.25">
      <c r="B41" s="10" t="s">
        <v>122</v>
      </c>
      <c r="C41" s="7" t="str">
        <f t="shared" si="0"/>
        <v>BODYCOTE PLC ORD </v>
      </c>
      <c r="D41" s="8">
        <f t="shared" si="1"/>
        <v>0</v>
      </c>
      <c r="E41" s="8">
        <f t="shared" si="2"/>
        <v>0</v>
      </c>
      <c r="F41" s="8">
        <f t="shared" si="3"/>
        <v>631</v>
      </c>
      <c r="G41" s="8">
        <f t="shared" si="4"/>
        <v>-4</v>
      </c>
      <c r="H41" s="8">
        <f t="shared" si="5"/>
        <v>635</v>
      </c>
      <c r="I41" s="11">
        <f t="shared" si="6"/>
        <v>0.45</v>
      </c>
      <c r="J41" s="9" t="str">
        <f t="shared" si="7"/>
        <v>09/04/2013</v>
      </c>
    </row>
    <row r="42" spans="2:10" ht="11.25">
      <c r="B42" s="10" t="s">
        <v>123</v>
      </c>
      <c r="C42" s="7" t="str">
        <f aca="true" t="shared" si="8" ref="C42:C73">getdata($B42,1)</f>
        <v>BURBERRY GROUP PL</v>
      </c>
      <c r="D42" s="8">
        <f aca="true" t="shared" si="9" ref="D42:D73">getdata($B42,2)</f>
        <v>1300</v>
      </c>
      <c r="E42" s="8">
        <f aca="true" t="shared" si="10" ref="E42:E73">getdata($B42,3)</f>
        <v>1600</v>
      </c>
      <c r="F42" s="8">
        <f aca="true" t="shared" si="11" ref="F42:F73">getdata($B42,4)</f>
        <v>1539</v>
      </c>
      <c r="G42" s="8">
        <f aca="true" t="shared" si="12" ref="G42:G73">getdata($B42,5)</f>
        <v>-21</v>
      </c>
      <c r="H42" s="8">
        <f aca="true" t="shared" si="13" ref="H42:H73">getdata($B42,6)</f>
        <v>1560</v>
      </c>
      <c r="I42" s="11">
        <f aca="true" t="shared" si="14" ref="I42:I73">LEFT(getdata($B42,7),LEN(getdata($B42,7))-2)+5/24</f>
        <v>0.45</v>
      </c>
      <c r="J42" s="9" t="str">
        <f aca="true" t="shared" si="15" ref="J42:J73">getdata($B42,8)</f>
        <v>09/04/2013</v>
      </c>
    </row>
    <row r="43" spans="2:10" ht="11.25">
      <c r="B43" s="10" t="s">
        <v>124</v>
      </c>
      <c r="C43" s="7" t="str">
        <f t="shared" si="8"/>
        <v>Bad ticker</v>
      </c>
      <c r="D43" s="8" t="str">
        <f t="shared" si="9"/>
        <v>Bad ticker</v>
      </c>
      <c r="E43" s="8" t="str">
        <f t="shared" si="10"/>
        <v>Bad ticker</v>
      </c>
      <c r="F43" s="8" t="str">
        <f t="shared" si="11"/>
        <v>Bad ticker</v>
      </c>
      <c r="G43" s="8" t="str">
        <f t="shared" si="12"/>
        <v>Bad ticker</v>
      </c>
      <c r="H43" s="8" t="str">
        <f t="shared" si="13"/>
        <v>Bad ticker</v>
      </c>
      <c r="I43" s="11" t="e">
        <f t="shared" si="14"/>
        <v>#VALUE!</v>
      </c>
      <c r="J43" s="9" t="str">
        <f t="shared" si="15"/>
        <v>Bad ticker</v>
      </c>
    </row>
    <row r="44" spans="2:10" ht="11.25">
      <c r="B44" s="10" t="s">
        <v>125</v>
      </c>
      <c r="C44" s="7" t="str">
        <f t="shared" si="8"/>
        <v>BRITISH ASSETS TR</v>
      </c>
      <c r="D44" s="8">
        <f t="shared" si="9"/>
        <v>0</v>
      </c>
      <c r="E44" s="8">
        <f t="shared" si="10"/>
        <v>0</v>
      </c>
      <c r="F44" s="8">
        <f t="shared" si="11"/>
        <v>135.4</v>
      </c>
      <c r="G44" s="8">
        <f t="shared" si="12"/>
        <v>1.9</v>
      </c>
      <c r="H44" s="8">
        <f t="shared" si="13"/>
        <v>133.5</v>
      </c>
      <c r="I44" s="11">
        <f t="shared" si="14"/>
        <v>0.43333333333333335</v>
      </c>
      <c r="J44" s="9" t="str">
        <f t="shared" si="15"/>
        <v>09/04/2013</v>
      </c>
    </row>
    <row r="45" spans="2:10" ht="11.25">
      <c r="B45" s="10" t="s">
        <v>126</v>
      </c>
      <c r="C45" s="7" t="str">
        <f t="shared" si="8"/>
        <v>BRITISH EMPIRE SE</v>
      </c>
      <c r="D45" s="8">
        <f t="shared" si="9"/>
        <v>480</v>
      </c>
      <c r="E45" s="8">
        <f t="shared" si="10"/>
        <v>515</v>
      </c>
      <c r="F45" s="8">
        <f t="shared" si="11"/>
        <v>484.9</v>
      </c>
      <c r="G45" s="8">
        <f t="shared" si="12"/>
        <v>-2.1</v>
      </c>
      <c r="H45" s="8">
        <f t="shared" si="13"/>
        <v>487</v>
      </c>
      <c r="I45" s="11">
        <f t="shared" si="14"/>
        <v>0.44305555555555554</v>
      </c>
      <c r="J45" s="9" t="str">
        <f t="shared" si="15"/>
        <v>09/04/2013</v>
      </c>
    </row>
    <row r="46" spans="2:10" ht="11.25">
      <c r="B46" s="10" t="s">
        <v>127</v>
      </c>
      <c r="C46" s="7" t="str">
        <f t="shared" si="8"/>
        <v>Bad ticker</v>
      </c>
      <c r="D46" s="8" t="str">
        <f t="shared" si="9"/>
        <v>Bad ticker</v>
      </c>
      <c r="E46" s="8" t="str">
        <f t="shared" si="10"/>
        <v>Bad ticker</v>
      </c>
      <c r="F46" s="8" t="str">
        <f t="shared" si="11"/>
        <v>Bad ticker</v>
      </c>
      <c r="G46" s="8" t="str">
        <f t="shared" si="12"/>
        <v>Bad ticker</v>
      </c>
      <c r="H46" s="8" t="str">
        <f t="shared" si="13"/>
        <v>Bad ticker</v>
      </c>
      <c r="I46" s="11" t="e">
        <f t="shared" si="14"/>
        <v>#VALUE!</v>
      </c>
      <c r="J46" s="9" t="str">
        <f t="shared" si="15"/>
        <v>Bad ticker</v>
      </c>
    </row>
    <row r="47" spans="2:10" ht="11.25">
      <c r="B47" s="10" t="s">
        <v>128</v>
      </c>
      <c r="C47" s="7" t="str">
        <f t="shared" si="8"/>
        <v>BURFORD CAPITAL L</v>
      </c>
      <c r="D47" s="8">
        <f t="shared" si="9"/>
        <v>0</v>
      </c>
      <c r="E47" s="8">
        <f t="shared" si="10"/>
        <v>0</v>
      </c>
      <c r="F47" s="8">
        <f t="shared" si="11"/>
        <v>142</v>
      </c>
      <c r="G47" s="8">
        <f t="shared" si="12"/>
        <v>-2</v>
      </c>
      <c r="H47" s="8">
        <f t="shared" si="13"/>
        <v>144</v>
      </c>
      <c r="I47" s="11">
        <f t="shared" si="14"/>
        <v>0.42847222222222225</v>
      </c>
      <c r="J47" s="9" t="str">
        <f t="shared" si="15"/>
        <v>09/04/2013</v>
      </c>
    </row>
    <row r="48" spans="2:10" ht="11.25">
      <c r="B48" s="10" t="s">
        <v>129</v>
      </c>
      <c r="C48" s="7" t="str">
        <f t="shared" si="8"/>
        <v>BRITVIC PLC ORD 2</v>
      </c>
      <c r="D48" s="8">
        <f t="shared" si="9"/>
        <v>0</v>
      </c>
      <c r="E48" s="8">
        <f t="shared" si="10"/>
        <v>0</v>
      </c>
      <c r="F48" s="8">
        <f t="shared" si="11"/>
        <v>568.5</v>
      </c>
      <c r="G48" s="8">
        <f t="shared" si="12"/>
        <v>-6</v>
      </c>
      <c r="H48" s="8">
        <f t="shared" si="13"/>
        <v>574.5</v>
      </c>
      <c r="I48" s="11">
        <f t="shared" si="14"/>
        <v>0.45</v>
      </c>
      <c r="J48" s="9" t="str">
        <f t="shared" si="15"/>
        <v>09/04/2013</v>
      </c>
    </row>
    <row r="49" spans="2:10" ht="11.25">
      <c r="B49" s="10" t="s">
        <v>130</v>
      </c>
      <c r="C49" s="7" t="str">
        <f t="shared" si="8"/>
        <v>BOVIS HOMES GROUP</v>
      </c>
      <c r="D49" s="8">
        <f t="shared" si="9"/>
        <v>725</v>
      </c>
      <c r="E49" s="8">
        <f t="shared" si="10"/>
        <v>0</v>
      </c>
      <c r="F49" s="8">
        <f t="shared" si="11"/>
        <v>751.5</v>
      </c>
      <c r="G49" s="8">
        <f t="shared" si="12"/>
        <v>-23.5</v>
      </c>
      <c r="H49" s="8">
        <f t="shared" si="13"/>
        <v>775</v>
      </c>
      <c r="I49" s="11">
        <f t="shared" si="14"/>
        <v>0.45</v>
      </c>
      <c r="J49" s="9" t="str">
        <f t="shared" si="15"/>
        <v>09/04/2013</v>
      </c>
    </row>
    <row r="50" spans="2:10" ht="11.25">
      <c r="B50" s="10" t="s">
        <v>131</v>
      </c>
      <c r="C50" s="7" t="str">
        <f t="shared" si="8"/>
        <v>BROWN (N) GROUP P</v>
      </c>
      <c r="D50" s="8">
        <f t="shared" si="9"/>
        <v>0</v>
      </c>
      <c r="E50" s="8">
        <f t="shared" si="10"/>
        <v>0</v>
      </c>
      <c r="F50" s="8">
        <f t="shared" si="11"/>
        <v>551</v>
      </c>
      <c r="G50" s="8">
        <f t="shared" si="12"/>
        <v>-4.5</v>
      </c>
      <c r="H50" s="8">
        <f t="shared" si="13"/>
        <v>555.5</v>
      </c>
      <c r="I50" s="11">
        <f t="shared" si="14"/>
        <v>0.45</v>
      </c>
      <c r="J50" s="9" t="str">
        <f t="shared" si="15"/>
        <v>09/04/2013</v>
      </c>
    </row>
    <row r="51" spans="2:10" ht="11.25">
      <c r="B51" s="10" t="s">
        <v>132</v>
      </c>
      <c r="C51" s="7" t="str">
        <f t="shared" si="8"/>
        <v>BELLWAY PLC ORD 1</v>
      </c>
      <c r="D51" s="8">
        <f t="shared" si="9"/>
        <v>1210</v>
      </c>
      <c r="E51" s="8">
        <f t="shared" si="10"/>
        <v>0</v>
      </c>
      <c r="F51" s="8">
        <f t="shared" si="11"/>
        <v>1334</v>
      </c>
      <c r="G51" s="8">
        <f t="shared" si="12"/>
        <v>-30</v>
      </c>
      <c r="H51" s="8">
        <f t="shared" si="13"/>
        <v>1364</v>
      </c>
      <c r="I51" s="11">
        <f t="shared" si="14"/>
        <v>0.44930555555555557</v>
      </c>
      <c r="J51" s="9" t="str">
        <f t="shared" si="15"/>
        <v>09/04/2013</v>
      </c>
    </row>
    <row r="52" spans="2:10" ht="11.25">
      <c r="B52" s="10" t="s">
        <v>133</v>
      </c>
      <c r="C52" s="7" t="str">
        <f t="shared" si="8"/>
        <v>Bad ticker</v>
      </c>
      <c r="D52" s="8" t="str">
        <f t="shared" si="9"/>
        <v>Bad ticker</v>
      </c>
      <c r="E52" s="8" t="str">
        <f t="shared" si="10"/>
        <v>Bad ticker</v>
      </c>
      <c r="F52" s="8" t="str">
        <f t="shared" si="11"/>
        <v>Bad ticker</v>
      </c>
      <c r="G52" s="8" t="str">
        <f t="shared" si="12"/>
        <v>Bad ticker</v>
      </c>
      <c r="H52" s="8" t="str">
        <f t="shared" si="13"/>
        <v>Bad ticker</v>
      </c>
      <c r="I52" s="11" t="e">
        <f t="shared" si="14"/>
        <v>#VALUE!</v>
      </c>
      <c r="J52" s="9" t="str">
        <f t="shared" si="15"/>
        <v>Bad ticker</v>
      </c>
    </row>
    <row r="53" spans="2:10" ht="11.25">
      <c r="B53" s="10" t="s">
        <v>134</v>
      </c>
      <c r="C53" s="7" t="str">
        <f t="shared" si="8"/>
        <v>BIG YELLOW GROUP </v>
      </c>
      <c r="D53" s="8">
        <f t="shared" si="9"/>
        <v>0</v>
      </c>
      <c r="E53" s="8">
        <f t="shared" si="10"/>
        <v>0</v>
      </c>
      <c r="F53" s="8">
        <f t="shared" si="11"/>
        <v>415.1</v>
      </c>
      <c r="G53" s="8">
        <f t="shared" si="12"/>
        <v>6.6</v>
      </c>
      <c r="H53" s="8">
        <f t="shared" si="13"/>
        <v>408.5</v>
      </c>
      <c r="I53" s="11">
        <f t="shared" si="14"/>
        <v>0.42847222222222225</v>
      </c>
      <c r="J53" s="9" t="str">
        <f t="shared" si="15"/>
        <v>09/04/2013</v>
      </c>
    </row>
    <row r="54" spans="2:10" ht="11.25">
      <c r="B54" s="10" t="s">
        <v>135</v>
      </c>
      <c r="C54" s="7" t="str">
        <f t="shared" si="8"/>
        <v>CAPITAL &amp; REGIONA</v>
      </c>
      <c r="D54" s="8">
        <f t="shared" si="9"/>
        <v>0</v>
      </c>
      <c r="E54" s="8">
        <f t="shared" si="10"/>
        <v>0</v>
      </c>
      <c r="F54" s="8">
        <f t="shared" si="11"/>
        <v>41.99</v>
      </c>
      <c r="G54" s="8">
        <f t="shared" si="12"/>
        <v>-0.01</v>
      </c>
      <c r="H54" s="8">
        <f t="shared" si="13"/>
        <v>42</v>
      </c>
      <c r="I54" s="11">
        <f t="shared" si="14"/>
        <v>0.42847222222222225</v>
      </c>
      <c r="J54" s="9" t="str">
        <f t="shared" si="15"/>
        <v>09/04/2013</v>
      </c>
    </row>
    <row r="55" spans="2:10" ht="11.25">
      <c r="B55" s="10" t="s">
        <v>136</v>
      </c>
      <c r="C55" s="7" t="str">
        <f t="shared" si="8"/>
        <v>CLOSE BROTHERS GR</v>
      </c>
      <c r="D55" s="8">
        <f t="shared" si="9"/>
        <v>0</v>
      </c>
      <c r="E55" s="8">
        <f t="shared" si="10"/>
        <v>0</v>
      </c>
      <c r="F55" s="8">
        <f t="shared" si="11"/>
        <v>1065</v>
      </c>
      <c r="G55" s="8">
        <f t="shared" si="12"/>
        <v>-9</v>
      </c>
      <c r="H55" s="8">
        <f t="shared" si="13"/>
        <v>1074</v>
      </c>
      <c r="I55" s="11">
        <f t="shared" si="14"/>
        <v>0.44722222222222224</v>
      </c>
      <c r="J55" s="9" t="str">
        <f t="shared" si="15"/>
        <v>09/04/2013</v>
      </c>
    </row>
    <row r="56" spans="2:10" ht="11.25">
      <c r="B56" s="10" t="s">
        <v>137</v>
      </c>
      <c r="C56" s="7" t="str">
        <f t="shared" si="8"/>
        <v>CANDOVER INVESTME</v>
      </c>
      <c r="D56" s="8">
        <f t="shared" si="9"/>
        <v>0</v>
      </c>
      <c r="E56" s="8">
        <f t="shared" si="10"/>
        <v>0</v>
      </c>
      <c r="F56" s="8">
        <f t="shared" si="11"/>
        <v>398.25</v>
      </c>
      <c r="G56" s="8">
        <f t="shared" si="12"/>
        <v>-4.75</v>
      </c>
      <c r="H56" s="8">
        <f t="shared" si="13"/>
        <v>403</v>
      </c>
      <c r="I56" s="11">
        <f t="shared" si="14"/>
        <v>0.42847222222222225</v>
      </c>
      <c r="J56" s="9" t="str">
        <f t="shared" si="15"/>
        <v>09/04/2013</v>
      </c>
    </row>
    <row r="57" spans="2:10" ht="11.25">
      <c r="B57" s="10" t="s">
        <v>138</v>
      </c>
      <c r="C57" s="7" t="str">
        <f t="shared" si="8"/>
        <v>CATLIN GROUP LTD </v>
      </c>
      <c r="D57" s="8">
        <f t="shared" si="9"/>
        <v>0</v>
      </c>
      <c r="E57" s="8">
        <f t="shared" si="10"/>
        <v>510</v>
      </c>
      <c r="F57" s="8">
        <f t="shared" si="11"/>
        <v>475</v>
      </c>
      <c r="G57" s="8">
        <f t="shared" si="12"/>
        <v>-0.7</v>
      </c>
      <c r="H57" s="8">
        <f t="shared" si="13"/>
        <v>475.7</v>
      </c>
      <c r="I57" s="11">
        <f t="shared" si="14"/>
        <v>0.45069444444444445</v>
      </c>
      <c r="J57" s="9" t="str">
        <f t="shared" si="15"/>
        <v>09/04/2013</v>
      </c>
    </row>
    <row r="58" spans="2:10" ht="11.25">
      <c r="B58" s="10" t="s">
        <v>139</v>
      </c>
      <c r="C58" s="7" t="str">
        <f t="shared" si="8"/>
        <v>CHEMRING GROUP PL</v>
      </c>
      <c r="D58" s="8">
        <f t="shared" si="9"/>
        <v>291</v>
      </c>
      <c r="E58" s="8">
        <f t="shared" si="10"/>
        <v>0</v>
      </c>
      <c r="F58" s="8">
        <f t="shared" si="11"/>
        <v>311.4</v>
      </c>
      <c r="G58" s="8">
        <f t="shared" si="12"/>
        <v>3.4</v>
      </c>
      <c r="H58" s="8">
        <f t="shared" si="13"/>
        <v>308</v>
      </c>
      <c r="I58" s="11">
        <f t="shared" si="14"/>
        <v>0.44166666666666665</v>
      </c>
      <c r="J58" s="9" t="str">
        <f t="shared" si="15"/>
        <v>09/04/2013</v>
      </c>
    </row>
    <row r="59" spans="2:10" ht="11.25">
      <c r="B59" s="10" t="s">
        <v>140</v>
      </c>
      <c r="C59" s="7">
        <f t="shared" si="8"/>
      </c>
      <c r="D59" s="8">
        <f t="shared" si="9"/>
        <v>0</v>
      </c>
      <c r="E59" s="8">
        <f t="shared" si="10"/>
        <v>0</v>
      </c>
      <c r="F59" s="8">
        <f t="shared" si="11"/>
        <v>0</v>
      </c>
      <c r="G59" s="8">
        <f t="shared" si="12"/>
        <v>0</v>
      </c>
      <c r="H59" s="8" t="str">
        <f t="shared" si="13"/>
        <v>no data</v>
      </c>
      <c r="I59" s="11" t="e">
        <f t="shared" si="14"/>
        <v>#VALUE!</v>
      </c>
      <c r="J59" s="9" t="str">
        <f t="shared" si="15"/>
        <v>N/A</v>
      </c>
    </row>
    <row r="60" spans="2:10" ht="11.25">
      <c r="B60" s="10" t="s">
        <v>141</v>
      </c>
      <c r="C60" s="7">
        <f t="shared" si="8"/>
      </c>
      <c r="D60" s="8">
        <f t="shared" si="9"/>
        <v>0</v>
      </c>
      <c r="E60" s="8">
        <f t="shared" si="10"/>
        <v>0</v>
      </c>
      <c r="F60" s="8">
        <f t="shared" si="11"/>
        <v>645</v>
      </c>
      <c r="G60" s="8">
        <f t="shared" si="12"/>
        <v>0</v>
      </c>
      <c r="H60" s="8">
        <f t="shared" si="13"/>
        <v>645</v>
      </c>
      <c r="I60" s="11" t="e">
        <f t="shared" si="14"/>
        <v>#VALUE!</v>
      </c>
      <c r="J60" s="9" t="str">
        <f t="shared" si="15"/>
        <v>N/A</v>
      </c>
    </row>
    <row r="61" spans="2:10" ht="11.25">
      <c r="B61" s="10" t="s">
        <v>142</v>
      </c>
      <c r="C61" s="7" t="str">
        <f t="shared" si="8"/>
        <v>CALEDONIA INVESTM</v>
      </c>
      <c r="D61" s="8">
        <f t="shared" si="9"/>
        <v>0</v>
      </c>
      <c r="E61" s="8">
        <f t="shared" si="10"/>
        <v>2000</v>
      </c>
      <c r="F61" s="8">
        <f t="shared" si="11"/>
        <v>1793</v>
      </c>
      <c r="G61" s="8">
        <f t="shared" si="12"/>
        <v>-6</v>
      </c>
      <c r="H61" s="8">
        <f t="shared" si="13"/>
        <v>1799</v>
      </c>
      <c r="I61" s="11">
        <f t="shared" si="14"/>
        <v>0.4291666666666667</v>
      </c>
      <c r="J61" s="9" t="str">
        <f t="shared" si="15"/>
        <v>09/04/2013</v>
      </c>
    </row>
    <row r="62" spans="2:10" ht="11.25">
      <c r="B62" s="10" t="s">
        <v>143</v>
      </c>
      <c r="C62" s="7" t="str">
        <f t="shared" si="8"/>
        <v>CARILLION PLC ORD</v>
      </c>
      <c r="D62" s="8">
        <f t="shared" si="9"/>
        <v>265</v>
      </c>
      <c r="E62" s="8">
        <f t="shared" si="10"/>
        <v>305</v>
      </c>
      <c r="F62" s="8">
        <f t="shared" si="11"/>
        <v>284.7</v>
      </c>
      <c r="G62" s="8">
        <f t="shared" si="12"/>
        <v>-6.8</v>
      </c>
      <c r="H62" s="8">
        <f t="shared" si="13"/>
        <v>291.5</v>
      </c>
      <c r="I62" s="11">
        <f t="shared" si="14"/>
        <v>0.45</v>
      </c>
      <c r="J62" s="9" t="str">
        <f t="shared" si="15"/>
        <v>09/04/2013</v>
      </c>
    </row>
    <row r="63" spans="2:10" ht="11.25">
      <c r="B63" s="10" t="s">
        <v>144</v>
      </c>
      <c r="C63" s="7" t="str">
        <f t="shared" si="8"/>
        <v>Bad ticker</v>
      </c>
      <c r="D63" s="8" t="str">
        <f t="shared" si="9"/>
        <v>Bad ticker</v>
      </c>
      <c r="E63" s="8" t="str">
        <f t="shared" si="10"/>
        <v>Bad ticker</v>
      </c>
      <c r="F63" s="8" t="str">
        <f t="shared" si="11"/>
        <v>Bad ticker</v>
      </c>
      <c r="G63" s="8" t="str">
        <f t="shared" si="12"/>
        <v>Bad ticker</v>
      </c>
      <c r="H63" s="8" t="str">
        <f t="shared" si="13"/>
        <v>Bad ticker</v>
      </c>
      <c r="I63" s="11" t="e">
        <f t="shared" si="14"/>
        <v>#VALUE!</v>
      </c>
      <c r="J63" s="9" t="str">
        <f t="shared" si="15"/>
        <v>Bad ticker</v>
      </c>
    </row>
    <row r="64" spans="2:10" ht="11.25">
      <c r="B64" s="10" t="s">
        <v>145</v>
      </c>
      <c r="C64" s="7" t="str">
        <f t="shared" si="8"/>
        <v>CAIRN ENERGY PLC </v>
      </c>
      <c r="D64" s="8">
        <f t="shared" si="9"/>
        <v>250</v>
      </c>
      <c r="E64" s="8">
        <f t="shared" si="10"/>
        <v>650</v>
      </c>
      <c r="F64" s="8">
        <f t="shared" si="11"/>
        <v>275.7</v>
      </c>
      <c r="G64" s="8">
        <f t="shared" si="12"/>
        <v>-0.3</v>
      </c>
      <c r="H64" s="8">
        <f t="shared" si="13"/>
        <v>276</v>
      </c>
      <c r="I64" s="11">
        <f t="shared" si="14"/>
        <v>0.45069444444444445</v>
      </c>
      <c r="J64" s="9" t="str">
        <f t="shared" si="15"/>
        <v>09/04/2013</v>
      </c>
    </row>
    <row r="65" spans="2:10" ht="11.25">
      <c r="B65" s="10" t="s">
        <v>146</v>
      </c>
      <c r="C65" s="7" t="str">
        <f t="shared" si="8"/>
        <v>COBHAM PLC ORD 2.</v>
      </c>
      <c r="D65" s="8">
        <f t="shared" si="9"/>
        <v>260</v>
      </c>
      <c r="E65" s="8">
        <f t="shared" si="10"/>
        <v>315</v>
      </c>
      <c r="F65" s="8">
        <f t="shared" si="11"/>
        <v>291.3</v>
      </c>
      <c r="G65" s="8">
        <f t="shared" si="12"/>
        <v>0</v>
      </c>
      <c r="H65" s="8">
        <f t="shared" si="13"/>
        <v>291.3</v>
      </c>
      <c r="I65" s="11">
        <f t="shared" si="14"/>
        <v>0.45</v>
      </c>
      <c r="J65" s="9" t="str">
        <f t="shared" si="15"/>
        <v>09/04/2013</v>
      </c>
    </row>
    <row r="66" spans="2:10" ht="11.25">
      <c r="B66" s="10" t="s">
        <v>147</v>
      </c>
      <c r="C66" s="7" t="str">
        <f t="shared" si="8"/>
        <v>COLT GROUP S.A. E</v>
      </c>
      <c r="D66" s="8">
        <f t="shared" si="9"/>
        <v>0</v>
      </c>
      <c r="E66" s="8">
        <f t="shared" si="10"/>
        <v>150</v>
      </c>
      <c r="F66" s="8">
        <f t="shared" si="11"/>
        <v>111.2</v>
      </c>
      <c r="G66" s="8">
        <f t="shared" si="12"/>
        <v>1.9</v>
      </c>
      <c r="H66" s="8">
        <f t="shared" si="13"/>
        <v>109.3</v>
      </c>
      <c r="I66" s="11">
        <f t="shared" si="14"/>
        <v>0.45069444444444445</v>
      </c>
      <c r="J66" s="9" t="str">
        <f t="shared" si="15"/>
        <v>09/04/2013</v>
      </c>
    </row>
    <row r="67" spans="2:10" ht="11.25">
      <c r="B67" s="10" t="s">
        <v>148</v>
      </c>
      <c r="C67" s="7" t="str">
        <f t="shared" si="8"/>
        <v>CARPETRIGHT PLC O</v>
      </c>
      <c r="D67" s="8">
        <f t="shared" si="9"/>
        <v>600</v>
      </c>
      <c r="E67" s="8">
        <f t="shared" si="10"/>
        <v>665</v>
      </c>
      <c r="F67" s="8">
        <f t="shared" si="11"/>
        <v>659.1</v>
      </c>
      <c r="G67" s="8">
        <f t="shared" si="12"/>
        <v>2.6</v>
      </c>
      <c r="H67" s="8">
        <f t="shared" si="13"/>
        <v>656.5</v>
      </c>
      <c r="I67" s="11">
        <f t="shared" si="14"/>
        <v>0.42847222222222225</v>
      </c>
      <c r="J67" s="9" t="str">
        <f t="shared" si="15"/>
        <v>09/04/2013</v>
      </c>
    </row>
    <row r="68" spans="2:10" ht="11.25">
      <c r="B68" s="10" t="s">
        <v>149</v>
      </c>
      <c r="C68" s="7" t="str">
        <f t="shared" si="8"/>
        <v>CRODA INTERNATION</v>
      </c>
      <c r="D68" s="8">
        <f t="shared" si="9"/>
        <v>2430</v>
      </c>
      <c r="E68" s="8">
        <f t="shared" si="10"/>
        <v>0</v>
      </c>
      <c r="F68" s="8">
        <f t="shared" si="11"/>
        <v>2609</v>
      </c>
      <c r="G68" s="8">
        <f t="shared" si="12"/>
        <v>-37</v>
      </c>
      <c r="H68" s="8">
        <f t="shared" si="13"/>
        <v>2646</v>
      </c>
      <c r="I68" s="11">
        <f t="shared" si="14"/>
        <v>0.44930555555555557</v>
      </c>
      <c r="J68" s="9" t="str">
        <f t="shared" si="15"/>
        <v>09/04/2013</v>
      </c>
    </row>
    <row r="69" spans="2:10" ht="11.25">
      <c r="B69" s="10" t="s">
        <v>150</v>
      </c>
      <c r="C69" s="7" t="str">
        <f t="shared" si="8"/>
        <v>CSR PLC ORD 0.1P</v>
      </c>
      <c r="D69" s="8">
        <f t="shared" si="9"/>
        <v>0</v>
      </c>
      <c r="E69" s="8">
        <f t="shared" si="10"/>
        <v>696</v>
      </c>
      <c r="F69" s="8">
        <f t="shared" si="11"/>
        <v>488.53</v>
      </c>
      <c r="G69" s="8">
        <f t="shared" si="12"/>
        <v>-4.48</v>
      </c>
      <c r="H69" s="8">
        <f t="shared" si="13"/>
        <v>493</v>
      </c>
      <c r="I69" s="11">
        <f t="shared" si="14"/>
        <v>0.45069444444444445</v>
      </c>
      <c r="J69" s="9" t="str">
        <f t="shared" si="15"/>
        <v>09/04/2013</v>
      </c>
    </row>
    <row r="70" spans="2:10" ht="11.25">
      <c r="B70" s="10" t="s">
        <v>151</v>
      </c>
      <c r="C70" s="7" t="str">
        <f t="shared" si="8"/>
        <v>Bad ticker</v>
      </c>
      <c r="D70" s="8" t="str">
        <f t="shared" si="9"/>
        <v>Bad ticker</v>
      </c>
      <c r="E70" s="8" t="str">
        <f t="shared" si="10"/>
        <v>Bad ticker</v>
      </c>
      <c r="F70" s="8" t="str">
        <f t="shared" si="11"/>
        <v>Bad ticker</v>
      </c>
      <c r="G70" s="8" t="str">
        <f t="shared" si="12"/>
        <v>Bad ticker</v>
      </c>
      <c r="H70" s="8" t="str">
        <f t="shared" si="13"/>
        <v>Bad ticker</v>
      </c>
      <c r="I70" s="11" t="e">
        <f t="shared" si="14"/>
        <v>#VALUE!</v>
      </c>
      <c r="J70" s="9" t="str">
        <f t="shared" si="15"/>
        <v>Bad ticker</v>
      </c>
    </row>
    <row r="71" spans="2:10" ht="11.25">
      <c r="B71" s="10" t="s">
        <v>152</v>
      </c>
      <c r="C71" s="7" t="str">
        <f t="shared" si="8"/>
        <v>CITY OF LONDON IN</v>
      </c>
      <c r="D71" s="8">
        <f t="shared" si="9"/>
        <v>350</v>
      </c>
      <c r="E71" s="8">
        <f t="shared" si="10"/>
        <v>0</v>
      </c>
      <c r="F71" s="8">
        <f t="shared" si="11"/>
        <v>360</v>
      </c>
      <c r="G71" s="8">
        <f t="shared" si="12"/>
        <v>-2.4</v>
      </c>
      <c r="H71" s="8">
        <f t="shared" si="13"/>
        <v>362.4</v>
      </c>
      <c r="I71" s="11">
        <f t="shared" si="14"/>
        <v>0.4465277777777778</v>
      </c>
      <c r="J71" s="9" t="str">
        <f t="shared" si="15"/>
        <v>09/04/2013</v>
      </c>
    </row>
    <row r="72" spans="2:10" ht="11.25">
      <c r="B72" s="10" t="s">
        <v>153</v>
      </c>
      <c r="C72" s="7" t="str">
        <f t="shared" si="8"/>
        <v>DEXION ABSOLUTE L</v>
      </c>
      <c r="D72" s="8">
        <f t="shared" si="9"/>
        <v>0</v>
      </c>
      <c r="E72" s="8">
        <f t="shared" si="10"/>
        <v>0</v>
      </c>
      <c r="F72" s="8">
        <f t="shared" si="11"/>
        <v>147</v>
      </c>
      <c r="G72" s="8">
        <f t="shared" si="12"/>
        <v>0</v>
      </c>
      <c r="H72" s="8">
        <f t="shared" si="13"/>
        <v>147</v>
      </c>
      <c r="I72" s="11">
        <f t="shared" si="14"/>
        <v>0.42847222222222225</v>
      </c>
      <c r="J72" s="9" t="str">
        <f t="shared" si="15"/>
        <v>09/04/2013</v>
      </c>
    </row>
    <row r="73" spans="2:10" ht="11.25">
      <c r="B73" s="10" t="s">
        <v>154</v>
      </c>
      <c r="C73" s="7" t="str">
        <f t="shared" si="8"/>
        <v>DAIRY CREST GROUP</v>
      </c>
      <c r="D73" s="8">
        <f t="shared" si="9"/>
        <v>0</v>
      </c>
      <c r="E73" s="8">
        <f t="shared" si="10"/>
        <v>0</v>
      </c>
      <c r="F73" s="8">
        <f t="shared" si="11"/>
        <v>499</v>
      </c>
      <c r="G73" s="8">
        <f t="shared" si="12"/>
        <v>-6</v>
      </c>
      <c r="H73" s="8">
        <f t="shared" si="13"/>
        <v>505</v>
      </c>
      <c r="I73" s="11">
        <f t="shared" si="14"/>
        <v>0.4479166666666667</v>
      </c>
      <c r="J73" s="9" t="str">
        <f t="shared" si="15"/>
        <v>09/04/2013</v>
      </c>
    </row>
    <row r="74" spans="2:10" ht="11.25">
      <c r="B74" s="10" t="s">
        <v>155</v>
      </c>
      <c r="C74" s="7" t="str">
        <f aca="true" t="shared" si="16" ref="C74:C104">getdata($B74,1)</f>
        <v>Bad ticker</v>
      </c>
      <c r="D74" s="8" t="str">
        <f aca="true" t="shared" si="17" ref="D74:D104">getdata($B74,2)</f>
        <v>Bad ticker</v>
      </c>
      <c r="E74" s="8" t="str">
        <f aca="true" t="shared" si="18" ref="E74:E104">getdata($B74,3)</f>
        <v>Bad ticker</v>
      </c>
      <c r="F74" s="8" t="str">
        <f aca="true" t="shared" si="19" ref="F74:F104">getdata($B74,4)</f>
        <v>Bad ticker</v>
      </c>
      <c r="G74" s="8" t="str">
        <f aca="true" t="shared" si="20" ref="G74:G104">getdata($B74,5)</f>
        <v>Bad ticker</v>
      </c>
      <c r="H74" s="8" t="str">
        <f aca="true" t="shared" si="21" ref="H74:H104">getdata($B74,6)</f>
        <v>Bad ticker</v>
      </c>
      <c r="I74" s="11" t="e">
        <f aca="true" t="shared" si="22" ref="I74:I104">LEFT(getdata($B74,7),LEN(getdata($B74,7))-2)+5/24</f>
        <v>#VALUE!</v>
      </c>
      <c r="J74" s="9" t="str">
        <f aca="true" t="shared" si="23" ref="J74:J104">getdata($B74,8)</f>
        <v>Bad ticker</v>
      </c>
    </row>
    <row r="75" spans="2:10" ht="11.25">
      <c r="B75" s="10" t="s">
        <v>156</v>
      </c>
      <c r="C75" s="7" t="str">
        <f t="shared" si="16"/>
        <v>DEBENHAMS PLC ORD</v>
      </c>
      <c r="D75" s="8">
        <f t="shared" si="17"/>
        <v>79</v>
      </c>
      <c r="E75" s="8">
        <f t="shared" si="18"/>
        <v>110</v>
      </c>
      <c r="F75" s="8">
        <f t="shared" si="19"/>
        <v>102.9</v>
      </c>
      <c r="G75" s="8">
        <f t="shared" si="20"/>
        <v>-1.1</v>
      </c>
      <c r="H75" s="8">
        <f t="shared" si="21"/>
        <v>104</v>
      </c>
      <c r="I75" s="11">
        <f t="shared" si="22"/>
        <v>0.45</v>
      </c>
      <c r="J75" s="9" t="str">
        <f t="shared" si="23"/>
        <v>09/04/2013</v>
      </c>
    </row>
    <row r="76" spans="2:10" ht="11.25">
      <c r="B76" s="10" t="s">
        <v>157</v>
      </c>
      <c r="C76" s="7" t="str">
        <f t="shared" si="16"/>
        <v>DAEJAN HOLDINGS P</v>
      </c>
      <c r="D76" s="8">
        <f t="shared" si="17"/>
        <v>0</v>
      </c>
      <c r="E76" s="8">
        <f t="shared" si="18"/>
        <v>0</v>
      </c>
      <c r="F76" s="8">
        <f t="shared" si="19"/>
        <v>3834</v>
      </c>
      <c r="G76" s="8">
        <f t="shared" si="20"/>
        <v>59</v>
      </c>
      <c r="H76" s="8">
        <f t="shared" si="21"/>
        <v>3775</v>
      </c>
      <c r="I76" s="11">
        <f t="shared" si="22"/>
        <v>0.42847222222222225</v>
      </c>
      <c r="J76" s="9" t="str">
        <f t="shared" si="23"/>
        <v>09/04/2013</v>
      </c>
    </row>
    <row r="77" spans="2:10" ht="11.25">
      <c r="B77" s="10" t="s">
        <v>158</v>
      </c>
      <c r="C77" s="7" t="str">
        <f t="shared" si="16"/>
        <v>DE LA RUE PLC ORD</v>
      </c>
      <c r="D77" s="8">
        <f t="shared" si="17"/>
        <v>882</v>
      </c>
      <c r="E77" s="8">
        <f t="shared" si="18"/>
        <v>1010</v>
      </c>
      <c r="F77" s="8">
        <f t="shared" si="19"/>
        <v>1021</v>
      </c>
      <c r="G77" s="8">
        <f t="shared" si="20"/>
        <v>-6</v>
      </c>
      <c r="H77" s="8">
        <f t="shared" si="21"/>
        <v>1027</v>
      </c>
      <c r="I77" s="11">
        <f t="shared" si="22"/>
        <v>0.44930555555555557</v>
      </c>
      <c r="J77" s="9" t="str">
        <f t="shared" si="23"/>
        <v>09/04/2013</v>
      </c>
    </row>
    <row r="78" spans="2:10" ht="11.25">
      <c r="B78" s="10" t="s">
        <v>159</v>
      </c>
      <c r="C78" s="7" t="str">
        <f t="shared" si="16"/>
        <v>DERWENT LONDON PL</v>
      </c>
      <c r="D78" s="8">
        <f t="shared" si="17"/>
        <v>0</v>
      </c>
      <c r="E78" s="8">
        <f t="shared" si="18"/>
        <v>0</v>
      </c>
      <c r="F78" s="8">
        <f t="shared" si="19"/>
        <v>2261</v>
      </c>
      <c r="G78" s="8">
        <f t="shared" si="20"/>
        <v>-18</v>
      </c>
      <c r="H78" s="8">
        <f t="shared" si="21"/>
        <v>2279</v>
      </c>
      <c r="I78" s="11">
        <f t="shared" si="22"/>
        <v>0.4486111111111111</v>
      </c>
      <c r="J78" s="9" t="str">
        <f t="shared" si="23"/>
        <v>09/04/2013</v>
      </c>
    </row>
    <row r="79" spans="2:10" ht="11.25">
      <c r="B79" s="10" t="s">
        <v>160</v>
      </c>
      <c r="C79" s="7" t="str">
        <f t="shared" si="16"/>
        <v>Bad ticker</v>
      </c>
      <c r="D79" s="8" t="str">
        <f t="shared" si="17"/>
        <v>Bad ticker</v>
      </c>
      <c r="E79" s="8" t="str">
        <f t="shared" si="18"/>
        <v>Bad ticker</v>
      </c>
      <c r="F79" s="8" t="str">
        <f t="shared" si="19"/>
        <v>Bad ticker</v>
      </c>
      <c r="G79" s="8" t="str">
        <f t="shared" si="20"/>
        <v>Bad ticker</v>
      </c>
      <c r="H79" s="8" t="str">
        <f t="shared" si="21"/>
        <v>Bad ticker</v>
      </c>
      <c r="I79" s="11" t="e">
        <f t="shared" si="22"/>
        <v>#VALUE!</v>
      </c>
      <c r="J79" s="9" t="str">
        <f t="shared" si="23"/>
        <v>Bad ticker</v>
      </c>
    </row>
    <row r="80" spans="2:10" ht="11.25">
      <c r="B80" s="10" t="s">
        <v>161</v>
      </c>
      <c r="C80" s="7" t="str">
        <f t="shared" si="16"/>
        <v>DRAX GROUP PLC OR</v>
      </c>
      <c r="D80" s="8">
        <f t="shared" si="17"/>
        <v>622</v>
      </c>
      <c r="E80" s="8">
        <f t="shared" si="18"/>
        <v>0</v>
      </c>
      <c r="F80" s="8">
        <f t="shared" si="19"/>
        <v>712</v>
      </c>
      <c r="G80" s="8">
        <f t="shared" si="20"/>
        <v>-1.5</v>
      </c>
      <c r="H80" s="8">
        <f t="shared" si="21"/>
        <v>713.5</v>
      </c>
      <c r="I80" s="11">
        <f t="shared" si="22"/>
        <v>0.45</v>
      </c>
      <c r="J80" s="9" t="str">
        <f t="shared" si="23"/>
        <v>09/04/2013</v>
      </c>
    </row>
    <row r="81" spans="2:10" ht="11.25">
      <c r="B81" s="10" t="s">
        <v>162</v>
      </c>
      <c r="C81" s="7" t="str">
        <f t="shared" si="16"/>
        <v>Bad ticker</v>
      </c>
      <c r="D81" s="8" t="str">
        <f t="shared" si="17"/>
        <v>Bad ticker</v>
      </c>
      <c r="E81" s="8" t="str">
        <f t="shared" si="18"/>
        <v>Bad ticker</v>
      </c>
      <c r="F81" s="8" t="str">
        <f t="shared" si="19"/>
        <v>Bad ticker</v>
      </c>
      <c r="G81" s="8" t="str">
        <f t="shared" si="20"/>
        <v>Bad ticker</v>
      </c>
      <c r="H81" s="8" t="str">
        <f t="shared" si="21"/>
        <v>Bad ticker</v>
      </c>
      <c r="I81" s="11" t="e">
        <f t="shared" si="22"/>
        <v>#VALUE!</v>
      </c>
      <c r="J81" s="9" t="str">
        <f t="shared" si="23"/>
        <v>Bad ticker</v>
      </c>
    </row>
    <row r="82" spans="2:10" ht="11.25">
      <c r="B82" s="10" t="s">
        <v>163</v>
      </c>
      <c r="C82" s="7" t="str">
        <f t="shared" si="16"/>
        <v>Bad ticker</v>
      </c>
      <c r="D82" s="8" t="str">
        <f t="shared" si="17"/>
        <v>Bad ticker</v>
      </c>
      <c r="E82" s="8" t="str">
        <f t="shared" si="18"/>
        <v>Bad ticker</v>
      </c>
      <c r="F82" s="8" t="str">
        <f t="shared" si="19"/>
        <v>Bad ticker</v>
      </c>
      <c r="G82" s="8" t="str">
        <f t="shared" si="20"/>
        <v>Bad ticker</v>
      </c>
      <c r="H82" s="8" t="str">
        <f t="shared" si="21"/>
        <v>Bad ticker</v>
      </c>
      <c r="I82" s="11" t="e">
        <f t="shared" si="22"/>
        <v>#VALUE!</v>
      </c>
      <c r="J82" s="9" t="str">
        <f t="shared" si="23"/>
        <v>Bad ticker</v>
      </c>
    </row>
    <row r="83" spans="2:10" ht="11.25">
      <c r="B83" s="10" t="s">
        <v>164</v>
      </c>
      <c r="C83" s="7" t="str">
        <f t="shared" si="16"/>
        <v>ELECTROCOMPONENTS</v>
      </c>
      <c r="D83" s="8">
        <f t="shared" si="17"/>
        <v>241</v>
      </c>
      <c r="E83" s="8">
        <f t="shared" si="18"/>
        <v>285</v>
      </c>
      <c r="F83" s="8">
        <f t="shared" si="19"/>
        <v>267.8</v>
      </c>
      <c r="G83" s="8">
        <f t="shared" si="20"/>
        <v>0.2</v>
      </c>
      <c r="H83" s="8">
        <f t="shared" si="21"/>
        <v>267.6</v>
      </c>
      <c r="I83" s="11">
        <f t="shared" si="22"/>
        <v>0.45</v>
      </c>
      <c r="J83" s="9" t="str">
        <f t="shared" si="23"/>
        <v>09/04/2013</v>
      </c>
    </row>
    <row r="84" spans="2:10" ht="11.25">
      <c r="B84" s="10" t="s">
        <v>165</v>
      </c>
      <c r="C84" s="7" t="str">
        <f t="shared" si="16"/>
        <v>EDINBURGH INVESTM</v>
      </c>
      <c r="D84" s="8">
        <f t="shared" si="17"/>
        <v>0</v>
      </c>
      <c r="E84" s="8">
        <f t="shared" si="18"/>
        <v>667</v>
      </c>
      <c r="F84" s="8">
        <f t="shared" si="19"/>
        <v>596.75</v>
      </c>
      <c r="G84" s="8">
        <f t="shared" si="20"/>
        <v>-0.25</v>
      </c>
      <c r="H84" s="8">
        <f t="shared" si="21"/>
        <v>597</v>
      </c>
      <c r="I84" s="11">
        <f t="shared" si="22"/>
        <v>0.4465277777777778</v>
      </c>
      <c r="J84" s="9" t="str">
        <f t="shared" si="23"/>
        <v>09/04/2013</v>
      </c>
    </row>
    <row r="85" spans="2:10" ht="11.25">
      <c r="B85" s="10" t="s">
        <v>166</v>
      </c>
      <c r="C85" s="7" t="str">
        <f t="shared" si="16"/>
        <v>ELECTRA PRIVATE E</v>
      </c>
      <c r="D85" s="8">
        <f t="shared" si="17"/>
        <v>0</v>
      </c>
      <c r="E85" s="8">
        <f t="shared" si="18"/>
        <v>0</v>
      </c>
      <c r="F85" s="8">
        <f t="shared" si="19"/>
        <v>2267.31</v>
      </c>
      <c r="G85" s="8">
        <f t="shared" si="20"/>
        <v>-2.69</v>
      </c>
      <c r="H85" s="8">
        <f t="shared" si="21"/>
        <v>2270</v>
      </c>
      <c r="I85" s="11">
        <f t="shared" si="22"/>
        <v>0.4444444444444445</v>
      </c>
      <c r="J85" s="9" t="str">
        <f t="shared" si="23"/>
        <v>09/04/2013</v>
      </c>
    </row>
    <row r="86" spans="2:10" ht="11.25">
      <c r="B86" s="10" t="s">
        <v>167</v>
      </c>
      <c r="C86" s="7" t="str">
        <f t="shared" si="16"/>
        <v>Bad ticker</v>
      </c>
      <c r="D86" s="8" t="str">
        <f t="shared" si="17"/>
        <v>Bad ticker</v>
      </c>
      <c r="E86" s="8" t="str">
        <f t="shared" si="18"/>
        <v>Bad ticker</v>
      </c>
      <c r="F86" s="8" t="str">
        <f t="shared" si="19"/>
        <v>Bad ticker</v>
      </c>
      <c r="G86" s="8" t="str">
        <f t="shared" si="20"/>
        <v>Bad ticker</v>
      </c>
      <c r="H86" s="8" t="str">
        <f t="shared" si="21"/>
        <v>Bad ticker</v>
      </c>
      <c r="I86" s="11" t="e">
        <f t="shared" si="22"/>
        <v>#VALUE!</v>
      </c>
      <c r="J86" s="9" t="str">
        <f t="shared" si="23"/>
        <v>Bad ticker</v>
      </c>
    </row>
    <row r="87" spans="2:10" ht="11.25">
      <c r="B87" s="10" t="s">
        <v>168</v>
      </c>
      <c r="C87" s="7" t="str">
        <f t="shared" si="16"/>
        <v>Bad ticker</v>
      </c>
      <c r="D87" s="8" t="str">
        <f t="shared" si="17"/>
        <v>Bad ticker</v>
      </c>
      <c r="E87" s="8" t="str">
        <f t="shared" si="18"/>
        <v>Bad ticker</v>
      </c>
      <c r="F87" s="8" t="str">
        <f t="shared" si="19"/>
        <v>Bad ticker</v>
      </c>
      <c r="G87" s="8" t="str">
        <f t="shared" si="20"/>
        <v>Bad ticker</v>
      </c>
      <c r="H87" s="8" t="str">
        <f t="shared" si="21"/>
        <v>Bad ticker</v>
      </c>
      <c r="I87" s="11" t="e">
        <f t="shared" si="22"/>
        <v>#VALUE!</v>
      </c>
      <c r="J87" s="9" t="str">
        <f t="shared" si="23"/>
        <v>Bad ticker</v>
      </c>
    </row>
    <row r="88" spans="2:10" ht="11.25">
      <c r="B88" s="10" t="s">
        <v>169</v>
      </c>
      <c r="C88" s="7" t="str">
        <f t="shared" si="16"/>
        <v>EUROMONEY INSTITU</v>
      </c>
      <c r="D88" s="8">
        <f t="shared" si="17"/>
        <v>0</v>
      </c>
      <c r="E88" s="8">
        <f t="shared" si="18"/>
        <v>0</v>
      </c>
      <c r="F88" s="8">
        <f t="shared" si="19"/>
        <v>1206</v>
      </c>
      <c r="G88" s="8">
        <f t="shared" si="20"/>
        <v>6</v>
      </c>
      <c r="H88" s="8">
        <f t="shared" si="21"/>
        <v>1200</v>
      </c>
      <c r="I88" s="11">
        <f t="shared" si="22"/>
        <v>0.43680555555555556</v>
      </c>
      <c r="J88" s="9" t="str">
        <f t="shared" si="23"/>
        <v>09/04/2013</v>
      </c>
    </row>
    <row r="89" spans="2:10" ht="11.25">
      <c r="B89" s="10" t="s">
        <v>170</v>
      </c>
      <c r="C89" s="7" t="str">
        <f t="shared" si="16"/>
        <v>Bad ticker</v>
      </c>
      <c r="D89" s="8" t="str">
        <f t="shared" si="17"/>
        <v>Bad ticker</v>
      </c>
      <c r="E89" s="8" t="str">
        <f t="shared" si="18"/>
        <v>Bad ticker</v>
      </c>
      <c r="F89" s="8" t="str">
        <f t="shared" si="19"/>
        <v>Bad ticker</v>
      </c>
      <c r="G89" s="8" t="str">
        <f t="shared" si="20"/>
        <v>Bad ticker</v>
      </c>
      <c r="H89" s="8" t="str">
        <f t="shared" si="21"/>
        <v>Bad ticker</v>
      </c>
      <c r="I89" s="11" t="e">
        <f t="shared" si="22"/>
        <v>#VALUE!</v>
      </c>
      <c r="J89" s="9" t="str">
        <f t="shared" si="23"/>
        <v>Bad ticker</v>
      </c>
    </row>
    <row r="90" spans="2:10" ht="11.25">
      <c r="B90" s="10" t="s">
        <v>171</v>
      </c>
      <c r="C90" s="7" t="str">
        <f t="shared" si="16"/>
        <v>EASYJET PLC ORD 2</v>
      </c>
      <c r="D90" s="8">
        <f t="shared" si="17"/>
        <v>1020</v>
      </c>
      <c r="E90" s="8">
        <f t="shared" si="18"/>
        <v>1390</v>
      </c>
      <c r="F90" s="8">
        <f t="shared" si="19"/>
        <v>1196</v>
      </c>
      <c r="G90" s="8">
        <f t="shared" si="20"/>
        <v>-84</v>
      </c>
      <c r="H90" s="8">
        <f t="shared" si="21"/>
        <v>1280</v>
      </c>
      <c r="I90" s="11">
        <f t="shared" si="22"/>
        <v>0.45069444444444445</v>
      </c>
      <c r="J90" s="9" t="str">
        <f t="shared" si="23"/>
        <v>09/04/2013</v>
      </c>
    </row>
    <row r="91" spans="2:10" ht="11.25">
      <c r="B91" s="10" t="s">
        <v>172</v>
      </c>
      <c r="C91" s="7" t="str">
        <f t="shared" si="16"/>
        <v>F&amp;C ASSET MANAGEM</v>
      </c>
      <c r="D91" s="8">
        <f t="shared" si="17"/>
        <v>0</v>
      </c>
      <c r="E91" s="8">
        <f t="shared" si="18"/>
        <v>0</v>
      </c>
      <c r="F91" s="8">
        <f t="shared" si="19"/>
        <v>96.81</v>
      </c>
      <c r="G91" s="8">
        <f t="shared" si="20"/>
        <v>-0.69</v>
      </c>
      <c r="H91" s="8">
        <f t="shared" si="21"/>
        <v>97.5</v>
      </c>
      <c r="I91" s="11">
        <f t="shared" si="22"/>
        <v>0.44166666666666665</v>
      </c>
      <c r="J91" s="9" t="str">
        <f t="shared" si="23"/>
        <v>09/04/2013</v>
      </c>
    </row>
    <row r="92" spans="2:10" ht="11.25">
      <c r="B92" s="10" t="s">
        <v>173</v>
      </c>
      <c r="C92" s="7" t="str">
        <f t="shared" si="16"/>
        <v>F&amp;C COMMERCIAL PR</v>
      </c>
      <c r="D92" s="8">
        <f t="shared" si="17"/>
        <v>0</v>
      </c>
      <c r="E92" s="8">
        <f t="shared" si="18"/>
        <v>0</v>
      </c>
      <c r="F92" s="8">
        <f t="shared" si="19"/>
        <v>115.14</v>
      </c>
      <c r="G92" s="8">
        <f t="shared" si="20"/>
        <v>1.14</v>
      </c>
      <c r="H92" s="8">
        <f t="shared" si="21"/>
        <v>114</v>
      </c>
      <c r="I92" s="11">
        <f t="shared" si="22"/>
        <v>0.4444444444444445</v>
      </c>
      <c r="J92" s="9" t="str">
        <f t="shared" si="23"/>
        <v>09/04/2013</v>
      </c>
    </row>
    <row r="93" spans="2:10" ht="11.25">
      <c r="B93" s="10" t="s">
        <v>174</v>
      </c>
      <c r="C93" s="7" t="str">
        <f t="shared" si="16"/>
        <v>FINDEL PLC ORD 10</v>
      </c>
      <c r="D93" s="8">
        <f t="shared" si="17"/>
        <v>0</v>
      </c>
      <c r="E93" s="8">
        <f t="shared" si="18"/>
        <v>0</v>
      </c>
      <c r="F93" s="8">
        <f t="shared" si="19"/>
        <v>245</v>
      </c>
      <c r="G93" s="8">
        <f t="shared" si="20"/>
        <v>-1.25</v>
      </c>
      <c r="H93" s="8">
        <f t="shared" si="21"/>
        <v>246.25</v>
      </c>
      <c r="I93" s="11">
        <f t="shared" si="22"/>
        <v>0.44236111111111115</v>
      </c>
      <c r="J93" s="9" t="str">
        <f t="shared" si="23"/>
        <v>09/04/2013</v>
      </c>
    </row>
    <row r="94" spans="2:10" ht="11.25">
      <c r="B94" s="10" t="s">
        <v>175</v>
      </c>
      <c r="C94" s="7" t="str">
        <f t="shared" si="16"/>
        <v>FIDELITY EUROPEAN</v>
      </c>
      <c r="D94" s="8">
        <f t="shared" si="17"/>
        <v>0</v>
      </c>
      <c r="E94" s="8">
        <f t="shared" si="18"/>
        <v>0</v>
      </c>
      <c r="F94" s="8">
        <f t="shared" si="19"/>
        <v>1449.11</v>
      </c>
      <c r="G94" s="8">
        <f t="shared" si="20"/>
        <v>-15.89</v>
      </c>
      <c r="H94" s="8">
        <f t="shared" si="21"/>
        <v>1465</v>
      </c>
      <c r="I94" s="11">
        <f t="shared" si="22"/>
        <v>0.42847222222222225</v>
      </c>
      <c r="J94" s="9" t="str">
        <f t="shared" si="23"/>
        <v>09/04/2013</v>
      </c>
    </row>
    <row r="95" spans="2:10" ht="11.25">
      <c r="B95" s="10" t="s">
        <v>176</v>
      </c>
      <c r="C95" s="7" t="str">
        <f t="shared" si="16"/>
        <v>FIRSTGROUP PLC OR</v>
      </c>
      <c r="D95" s="8">
        <f t="shared" si="17"/>
        <v>108</v>
      </c>
      <c r="E95" s="8">
        <f t="shared" si="18"/>
        <v>226</v>
      </c>
      <c r="F95" s="8">
        <f t="shared" si="19"/>
        <v>117.4</v>
      </c>
      <c r="G95" s="8">
        <f t="shared" si="20"/>
        <v>-0.1</v>
      </c>
      <c r="H95" s="8">
        <f t="shared" si="21"/>
        <v>117.5</v>
      </c>
      <c r="I95" s="11">
        <f t="shared" si="22"/>
        <v>0.44722222222222224</v>
      </c>
      <c r="J95" s="9" t="str">
        <f t="shared" si="23"/>
        <v>09/04/2013</v>
      </c>
    </row>
    <row r="96" spans="2:10" ht="11.25">
      <c r="B96" s="10" t="s">
        <v>177</v>
      </c>
      <c r="C96" s="7" t="str">
        <f t="shared" si="16"/>
        <v>Bad ticker</v>
      </c>
      <c r="D96" s="8" t="str">
        <f t="shared" si="17"/>
        <v>Bad ticker</v>
      </c>
      <c r="E96" s="8" t="str">
        <f t="shared" si="18"/>
        <v>Bad ticker</v>
      </c>
      <c r="F96" s="8" t="str">
        <f t="shared" si="19"/>
        <v>Bad ticker</v>
      </c>
      <c r="G96" s="8" t="str">
        <f t="shared" si="20"/>
        <v>Bad ticker</v>
      </c>
      <c r="H96" s="8" t="str">
        <f t="shared" si="21"/>
        <v>Bad ticker</v>
      </c>
      <c r="I96" s="11" t="e">
        <f t="shared" si="22"/>
        <v>#VALUE!</v>
      </c>
      <c r="J96" s="9" t="str">
        <f t="shared" si="23"/>
        <v>Bad ticker</v>
      </c>
    </row>
    <row r="97" spans="2:10" ht="11.25">
      <c r="B97" s="10" t="s">
        <v>178</v>
      </c>
      <c r="C97" s="7" t="str">
        <f t="shared" si="16"/>
        <v>FILTRONA PLC ORD </v>
      </c>
      <c r="D97" s="8">
        <f t="shared" si="17"/>
        <v>0</v>
      </c>
      <c r="E97" s="8">
        <f t="shared" si="18"/>
        <v>0</v>
      </c>
      <c r="F97" s="8">
        <f t="shared" si="19"/>
        <v>683</v>
      </c>
      <c r="G97" s="8">
        <f t="shared" si="20"/>
        <v>0</v>
      </c>
      <c r="H97" s="8">
        <f t="shared" si="21"/>
        <v>683</v>
      </c>
      <c r="I97" s="11">
        <f t="shared" si="22"/>
        <v>0.6909722222222222</v>
      </c>
      <c r="J97" s="9" t="str">
        <f t="shared" si="23"/>
        <v>25/06/2013</v>
      </c>
    </row>
    <row r="98" spans="2:10" ht="11.25">
      <c r="B98" s="10" t="s">
        <v>179</v>
      </c>
      <c r="C98" s="7" t="str">
        <f t="shared" si="16"/>
        <v>Bad ticker</v>
      </c>
      <c r="D98" s="8" t="str">
        <f t="shared" si="17"/>
        <v>Bad ticker</v>
      </c>
      <c r="E98" s="8" t="str">
        <f t="shared" si="18"/>
        <v>Bad ticker</v>
      </c>
      <c r="F98" s="8" t="str">
        <f t="shared" si="19"/>
        <v>Bad ticker</v>
      </c>
      <c r="G98" s="8" t="str">
        <f t="shared" si="20"/>
        <v>Bad ticker</v>
      </c>
      <c r="H98" s="8" t="str">
        <f t="shared" si="21"/>
        <v>Bad ticker</v>
      </c>
      <c r="I98" s="11" t="e">
        <f t="shared" si="22"/>
        <v>#VALUE!</v>
      </c>
      <c r="J98" s="9" t="str">
        <f t="shared" si="23"/>
        <v>Bad ticker</v>
      </c>
    </row>
    <row r="99" spans="2:10" ht="11.25">
      <c r="B99" s="10" t="s">
        <v>180</v>
      </c>
      <c r="C99" s="7" t="str">
        <f t="shared" si="16"/>
        <v>FOREIGN &amp; COLONIA</v>
      </c>
      <c r="D99" s="8">
        <f t="shared" si="17"/>
        <v>350</v>
      </c>
      <c r="E99" s="8">
        <f t="shared" si="18"/>
        <v>398</v>
      </c>
      <c r="F99" s="8">
        <f t="shared" si="19"/>
        <v>362.34</v>
      </c>
      <c r="G99" s="8">
        <f t="shared" si="20"/>
        <v>-0.96</v>
      </c>
      <c r="H99" s="8">
        <f t="shared" si="21"/>
        <v>363.3</v>
      </c>
      <c r="I99" s="11">
        <f t="shared" si="22"/>
        <v>0.44583333333333336</v>
      </c>
      <c r="J99" s="9" t="str">
        <f t="shared" si="23"/>
        <v>09/04/2013</v>
      </c>
    </row>
    <row r="100" spans="2:10" ht="11.25">
      <c r="B100" s="10" t="s">
        <v>181</v>
      </c>
      <c r="C100" s="7" t="str">
        <f t="shared" si="16"/>
        <v>FERREXPO PLC ORD </v>
      </c>
      <c r="D100" s="8">
        <f t="shared" si="17"/>
        <v>130</v>
      </c>
      <c r="E100" s="8">
        <f t="shared" si="18"/>
        <v>178</v>
      </c>
      <c r="F100" s="8">
        <f t="shared" si="19"/>
        <v>174.2</v>
      </c>
      <c r="G100" s="8">
        <f t="shared" si="20"/>
        <v>-3</v>
      </c>
      <c r="H100" s="8">
        <f t="shared" si="21"/>
        <v>177.2</v>
      </c>
      <c r="I100" s="11">
        <f t="shared" si="22"/>
        <v>0.4479166666666667</v>
      </c>
      <c r="J100" s="9" t="str">
        <f t="shared" si="23"/>
        <v>09/04/2013</v>
      </c>
    </row>
    <row r="101" spans="2:10" ht="11.25">
      <c r="B101" s="10" t="s">
        <v>182</v>
      </c>
      <c r="C101" s="7" t="str">
        <f t="shared" si="16"/>
        <v>GEM DIAMONDS LIMI</v>
      </c>
      <c r="D101" s="8">
        <f t="shared" si="17"/>
        <v>151</v>
      </c>
      <c r="E101" s="8">
        <f t="shared" si="18"/>
        <v>0</v>
      </c>
      <c r="F101" s="8">
        <f t="shared" si="19"/>
        <v>163</v>
      </c>
      <c r="G101" s="8">
        <f t="shared" si="20"/>
        <v>0.25</v>
      </c>
      <c r="H101" s="8">
        <f t="shared" si="21"/>
        <v>162.75</v>
      </c>
      <c r="I101" s="11">
        <f t="shared" si="22"/>
        <v>0.4291666666666667</v>
      </c>
      <c r="J101" s="9" t="str">
        <f t="shared" si="23"/>
        <v>09/04/2013</v>
      </c>
    </row>
    <row r="102" spans="2:10" ht="11.25">
      <c r="B102" s="10" t="s">
        <v>183</v>
      </c>
      <c r="C102" s="7" t="str">
        <f t="shared" si="16"/>
        <v>GALLIFORD TRY PLC</v>
      </c>
      <c r="D102" s="8">
        <f t="shared" si="17"/>
        <v>0</v>
      </c>
      <c r="E102" s="8">
        <f t="shared" si="18"/>
        <v>0</v>
      </c>
      <c r="F102" s="8">
        <f t="shared" si="19"/>
        <v>977.5</v>
      </c>
      <c r="G102" s="8">
        <f t="shared" si="20"/>
        <v>-7</v>
      </c>
      <c r="H102" s="8">
        <f t="shared" si="21"/>
        <v>984.5</v>
      </c>
      <c r="I102" s="11">
        <f t="shared" si="22"/>
        <v>0.44930555555555557</v>
      </c>
      <c r="J102" s="9" t="str">
        <f t="shared" si="23"/>
        <v>09/04/2013</v>
      </c>
    </row>
    <row r="103" spans="2:10" ht="11.25">
      <c r="B103" s="10" t="s">
        <v>184</v>
      </c>
      <c r="C103" s="7" t="str">
        <f t="shared" si="16"/>
        <v>Bad ticker</v>
      </c>
      <c r="D103" s="8" t="str">
        <f t="shared" si="17"/>
        <v>Bad ticker</v>
      </c>
      <c r="E103" s="8" t="str">
        <f t="shared" si="18"/>
        <v>Bad ticker</v>
      </c>
      <c r="F103" s="8" t="str">
        <f t="shared" si="19"/>
        <v>Bad ticker</v>
      </c>
      <c r="G103" s="8" t="str">
        <f t="shared" si="20"/>
        <v>Bad ticker</v>
      </c>
      <c r="H103" s="8" t="str">
        <f t="shared" si="21"/>
        <v>Bad ticker</v>
      </c>
      <c r="I103" s="11" t="e">
        <f t="shared" si="22"/>
        <v>#VALUE!</v>
      </c>
      <c r="J103" s="9" t="str">
        <f t="shared" si="23"/>
        <v>Bad ticker</v>
      </c>
    </row>
    <row r="104" spans="2:10" ht="11.25">
      <c r="B104" s="10" t="s">
        <v>185</v>
      </c>
      <c r="C104" s="7" t="str">
        <f t="shared" si="16"/>
        <v>G4S PLC ORD 25P</v>
      </c>
      <c r="D104" s="8">
        <f t="shared" si="17"/>
        <v>256.4</v>
      </c>
      <c r="E104" s="8">
        <f t="shared" si="18"/>
        <v>270</v>
      </c>
      <c r="F104" s="8">
        <f t="shared" si="19"/>
        <v>257.9</v>
      </c>
      <c r="G104" s="8">
        <f t="shared" si="20"/>
        <v>0.5</v>
      </c>
      <c r="H104" s="8">
        <f t="shared" si="21"/>
        <v>257.4</v>
      </c>
      <c r="I104" s="11">
        <f t="shared" si="22"/>
        <v>0.45069444444444445</v>
      </c>
      <c r="J104" s="9" t="str">
        <f t="shared" si="23"/>
        <v>09/04/2013</v>
      </c>
    </row>
    <row r="105" spans="2:10" ht="11.25">
      <c r="B105" s="10" t="s">
        <v>186</v>
      </c>
      <c r="C105" s="7" t="str">
        <f aca="true" t="shared" si="24" ref="C105:C168">getdata($B105,1)</f>
        <v>GKN PLC ORD 10P</v>
      </c>
      <c r="D105" s="8">
        <f aca="true" t="shared" si="25" ref="D105:D168">getdata($B105,2)</f>
        <v>325</v>
      </c>
      <c r="E105" s="8">
        <f aca="true" t="shared" si="26" ref="E105:E168">getdata($B105,3)</f>
        <v>0</v>
      </c>
      <c r="F105" s="8">
        <f aca="true" t="shared" si="27" ref="F105:F168">getdata($B105,4)</f>
        <v>328.9</v>
      </c>
      <c r="G105" s="8">
        <f aca="true" t="shared" si="28" ref="G105:G168">getdata($B105,5)</f>
        <v>-6</v>
      </c>
      <c r="H105" s="8">
        <f aca="true" t="shared" si="29" ref="H105:H168">getdata($B105,6)</f>
        <v>334.9</v>
      </c>
      <c r="I105" s="11">
        <f aca="true" t="shared" si="30" ref="I105:I168">LEFT(getdata($B105,7),LEN(getdata($B105,7))-2)+5/24</f>
        <v>0.45069444444444445</v>
      </c>
      <c r="J105" s="9" t="str">
        <f aca="true" t="shared" si="31" ref="J105:J168">getdata($B105,8)</f>
        <v>09/04/2013</v>
      </c>
    </row>
    <row r="106" spans="2:10" ht="11.25">
      <c r="B106" s="10" t="s">
        <v>187</v>
      </c>
      <c r="C106" s="7">
        <f t="shared" si="24"/>
      </c>
      <c r="D106" s="8">
        <f t="shared" si="25"/>
        <v>0</v>
      </c>
      <c r="E106" s="8">
        <f t="shared" si="26"/>
        <v>0</v>
      </c>
      <c r="F106" s="8">
        <f t="shared" si="27"/>
        <v>0</v>
      </c>
      <c r="G106" s="8">
        <f t="shared" si="28"/>
        <v>0</v>
      </c>
      <c r="H106" s="8" t="str">
        <f t="shared" si="29"/>
        <v>no data</v>
      </c>
      <c r="I106" s="11" t="e">
        <f t="shared" si="30"/>
        <v>#VALUE!</v>
      </c>
      <c r="J106" s="9" t="str">
        <f t="shared" si="31"/>
        <v>N/A</v>
      </c>
    </row>
    <row r="107" spans="2:10" ht="11.25">
      <c r="B107" s="10" t="s">
        <v>188</v>
      </c>
      <c r="C107" s="7" t="str">
        <f t="shared" si="24"/>
        <v>GREENE KING PLC O</v>
      </c>
      <c r="D107" s="8">
        <f t="shared" si="25"/>
        <v>0</v>
      </c>
      <c r="E107" s="8">
        <f t="shared" si="26"/>
        <v>0</v>
      </c>
      <c r="F107" s="8">
        <f t="shared" si="27"/>
        <v>832</v>
      </c>
      <c r="G107" s="8">
        <f t="shared" si="28"/>
        <v>-11</v>
      </c>
      <c r="H107" s="8">
        <f t="shared" si="29"/>
        <v>843</v>
      </c>
      <c r="I107" s="11">
        <f t="shared" si="30"/>
        <v>0.44722222222222224</v>
      </c>
      <c r="J107" s="9" t="str">
        <f t="shared" si="31"/>
        <v>09/04/2013</v>
      </c>
    </row>
    <row r="108" spans="2:10" ht="11.25">
      <c r="B108" s="10" t="s">
        <v>189</v>
      </c>
      <c r="C108" s="7" t="str">
        <f t="shared" si="24"/>
        <v>GO-AHEAD GROUP PL</v>
      </c>
      <c r="D108" s="8">
        <f t="shared" si="25"/>
        <v>0</v>
      </c>
      <c r="E108" s="8">
        <f t="shared" si="26"/>
        <v>0</v>
      </c>
      <c r="F108" s="8">
        <f t="shared" si="27"/>
        <v>1482.75</v>
      </c>
      <c r="G108" s="8">
        <f t="shared" si="28"/>
        <v>-1.25</v>
      </c>
      <c r="H108" s="8">
        <f t="shared" si="29"/>
        <v>1484</v>
      </c>
      <c r="I108" s="11">
        <f t="shared" si="30"/>
        <v>0.4305555555555556</v>
      </c>
      <c r="J108" s="9" t="str">
        <f t="shared" si="31"/>
        <v>09/04/2013</v>
      </c>
    </row>
    <row r="109" spans="2:10" ht="11.25">
      <c r="B109" s="10" t="s">
        <v>190</v>
      </c>
      <c r="C109" s="7" t="str">
        <f t="shared" si="24"/>
        <v>GREAT PORTLAND ES</v>
      </c>
      <c r="D109" s="8">
        <f t="shared" si="25"/>
        <v>503</v>
      </c>
      <c r="E109" s="8">
        <f t="shared" si="26"/>
        <v>0</v>
      </c>
      <c r="F109" s="8">
        <f t="shared" si="27"/>
        <v>524.5</v>
      </c>
      <c r="G109" s="8">
        <f t="shared" si="28"/>
        <v>-6</v>
      </c>
      <c r="H109" s="8">
        <f t="shared" si="29"/>
        <v>530.5</v>
      </c>
      <c r="I109" s="11">
        <f t="shared" si="30"/>
        <v>0.45</v>
      </c>
      <c r="J109" s="9" t="str">
        <f t="shared" si="31"/>
        <v>09/04/2013</v>
      </c>
    </row>
    <row r="110" spans="2:10" ht="11.25">
      <c r="B110" s="10" t="s">
        <v>191</v>
      </c>
      <c r="C110" s="7" t="str">
        <f t="shared" si="24"/>
        <v>GREGGS PLC ORD 2P</v>
      </c>
      <c r="D110" s="8">
        <f t="shared" si="25"/>
        <v>401</v>
      </c>
      <c r="E110" s="8">
        <f t="shared" si="26"/>
        <v>450</v>
      </c>
      <c r="F110" s="8">
        <f t="shared" si="27"/>
        <v>420.5</v>
      </c>
      <c r="G110" s="8">
        <f t="shared" si="28"/>
        <v>-3.2</v>
      </c>
      <c r="H110" s="8">
        <f t="shared" si="29"/>
        <v>423.7</v>
      </c>
      <c r="I110" s="11">
        <f t="shared" si="30"/>
        <v>0.45</v>
      </c>
      <c r="J110" s="9" t="str">
        <f t="shared" si="31"/>
        <v>09/04/2013</v>
      </c>
    </row>
    <row r="111" spans="2:10" ht="11.25">
      <c r="B111" s="10" t="s">
        <v>192</v>
      </c>
      <c r="C111" s="7" t="str">
        <f t="shared" si="24"/>
        <v>GRAINGER PLC ORD </v>
      </c>
      <c r="D111" s="8">
        <f t="shared" si="25"/>
        <v>0</v>
      </c>
      <c r="E111" s="8">
        <f t="shared" si="26"/>
        <v>0</v>
      </c>
      <c r="F111" s="8">
        <f t="shared" si="27"/>
        <v>169.5</v>
      </c>
      <c r="G111" s="8">
        <f t="shared" si="28"/>
        <v>-1.5</v>
      </c>
      <c r="H111" s="8">
        <f t="shared" si="29"/>
        <v>171</v>
      </c>
      <c r="I111" s="11">
        <f t="shared" si="30"/>
        <v>0.4465277777777778</v>
      </c>
      <c r="J111" s="9" t="str">
        <f t="shared" si="31"/>
        <v>09/04/2013</v>
      </c>
    </row>
    <row r="112" spans="2:10" ht="11.25">
      <c r="B112" s="10" t="s">
        <v>193</v>
      </c>
      <c r="C112" s="7" t="str">
        <f t="shared" si="24"/>
        <v>Bad ticker</v>
      </c>
      <c r="D112" s="8" t="str">
        <f t="shared" si="25"/>
        <v>Bad ticker</v>
      </c>
      <c r="E112" s="8" t="str">
        <f t="shared" si="26"/>
        <v>Bad ticker</v>
      </c>
      <c r="F112" s="8" t="str">
        <f t="shared" si="27"/>
        <v>Bad ticker</v>
      </c>
      <c r="G112" s="8" t="str">
        <f t="shared" si="28"/>
        <v>Bad ticker</v>
      </c>
      <c r="H112" s="8" t="str">
        <f t="shared" si="29"/>
        <v>Bad ticker</v>
      </c>
      <c r="I112" s="11" t="e">
        <f t="shared" si="30"/>
        <v>#VALUE!</v>
      </c>
      <c r="J112" s="9" t="str">
        <f t="shared" si="31"/>
        <v>Bad ticker</v>
      </c>
    </row>
    <row r="113" spans="2:10" ht="11.25">
      <c r="B113" s="10" t="s">
        <v>194</v>
      </c>
      <c r="C113" s="7" t="str">
        <f t="shared" si="24"/>
        <v>HEADLAM GROUP PLC</v>
      </c>
      <c r="D113" s="8">
        <f t="shared" si="25"/>
        <v>0</v>
      </c>
      <c r="E113" s="8">
        <f t="shared" si="26"/>
        <v>0</v>
      </c>
      <c r="F113" s="8">
        <f t="shared" si="27"/>
        <v>405</v>
      </c>
      <c r="G113" s="8">
        <f t="shared" si="28"/>
        <v>0</v>
      </c>
      <c r="H113" s="8">
        <f t="shared" si="29"/>
        <v>405</v>
      </c>
      <c r="I113" s="11">
        <f t="shared" si="30"/>
        <v>0.4291666666666667</v>
      </c>
      <c r="J113" s="9" t="str">
        <f t="shared" si="31"/>
        <v>09/04/2013</v>
      </c>
    </row>
    <row r="114" spans="2:10" ht="11.25">
      <c r="B114" s="10" t="s">
        <v>195</v>
      </c>
      <c r="C114" s="7" t="str">
        <f t="shared" si="24"/>
        <v>HALFORDS GROUP PL</v>
      </c>
      <c r="D114" s="8">
        <f t="shared" si="25"/>
        <v>350</v>
      </c>
      <c r="E114" s="8">
        <f t="shared" si="26"/>
        <v>0</v>
      </c>
      <c r="F114" s="8">
        <f t="shared" si="27"/>
        <v>366.7</v>
      </c>
      <c r="G114" s="8">
        <f t="shared" si="28"/>
        <v>3.7</v>
      </c>
      <c r="H114" s="8">
        <f t="shared" si="29"/>
        <v>363</v>
      </c>
      <c r="I114" s="11">
        <f t="shared" si="30"/>
        <v>0.4479166666666667</v>
      </c>
      <c r="J114" s="9" t="str">
        <f t="shared" si="31"/>
        <v>09/04/2013</v>
      </c>
    </row>
    <row r="115" spans="2:10" ht="11.25">
      <c r="B115" s="10" t="s">
        <v>196</v>
      </c>
      <c r="C115" s="7" t="str">
        <f t="shared" si="24"/>
        <v>HGI.L</v>
      </c>
      <c r="D115" s="8" t="str">
        <f t="shared" si="25"/>
        <v>no data</v>
      </c>
      <c r="E115" s="8" t="str">
        <f t="shared" si="26"/>
        <v>no data</v>
      </c>
      <c r="F115" s="8">
        <f t="shared" si="27"/>
        <v>0</v>
      </c>
      <c r="G115" s="8" t="str">
        <f t="shared" si="28"/>
        <v>no data</v>
      </c>
      <c r="H115" s="8" t="str">
        <f t="shared" si="29"/>
        <v>no data</v>
      </c>
      <c r="I115" s="11" t="e">
        <f t="shared" si="30"/>
        <v>#VALUE!</v>
      </c>
      <c r="J115" s="9" t="str">
        <f t="shared" si="31"/>
        <v>N/A</v>
      </c>
    </row>
    <row r="116" spans="2:10" ht="11.25">
      <c r="B116" s="10" t="s">
        <v>197</v>
      </c>
      <c r="C116" s="7" t="str">
        <f t="shared" si="24"/>
        <v>HELPHIRE GROUP PL</v>
      </c>
      <c r="D116" s="8">
        <f t="shared" si="25"/>
        <v>5.2</v>
      </c>
      <c r="E116" s="8">
        <f t="shared" si="26"/>
        <v>5.4</v>
      </c>
      <c r="F116" s="8">
        <f t="shared" si="27"/>
        <v>5.31</v>
      </c>
      <c r="G116" s="8">
        <f t="shared" si="28"/>
        <v>-0.03</v>
      </c>
      <c r="H116" s="8">
        <f t="shared" si="29"/>
        <v>5.34</v>
      </c>
      <c r="I116" s="11">
        <f t="shared" si="30"/>
        <v>0.4291666666666667</v>
      </c>
      <c r="J116" s="9" t="str">
        <f t="shared" si="31"/>
        <v>09/04/2013</v>
      </c>
    </row>
    <row r="117" spans="2:10" ht="11.25">
      <c r="B117" s="10" t="s">
        <v>198</v>
      </c>
      <c r="C117" s="7" t="str">
        <f t="shared" si="24"/>
        <v>HIKMA PHARMACEUTI</v>
      </c>
      <c r="D117" s="8">
        <f t="shared" si="25"/>
        <v>0</v>
      </c>
      <c r="E117" s="8">
        <f t="shared" si="26"/>
        <v>1130</v>
      </c>
      <c r="F117" s="8">
        <f t="shared" si="27"/>
        <v>1037</v>
      </c>
      <c r="G117" s="8">
        <f t="shared" si="28"/>
        <v>-8</v>
      </c>
      <c r="H117" s="8">
        <f t="shared" si="29"/>
        <v>1045</v>
      </c>
      <c r="I117" s="11">
        <f t="shared" si="30"/>
        <v>0.44930555555555557</v>
      </c>
      <c r="J117" s="9" t="str">
        <f t="shared" si="31"/>
        <v>09/04/2013</v>
      </c>
    </row>
    <row r="118" spans="2:10" ht="11.25">
      <c r="B118" s="10" t="s">
        <v>199</v>
      </c>
      <c r="C118" s="7" t="str">
        <f t="shared" si="24"/>
        <v>HARGREAVES LANSDO</v>
      </c>
      <c r="D118" s="8">
        <f t="shared" si="25"/>
        <v>0</v>
      </c>
      <c r="E118" s="8">
        <f t="shared" si="26"/>
        <v>0</v>
      </c>
      <c r="F118" s="8">
        <f t="shared" si="27"/>
        <v>1001</v>
      </c>
      <c r="G118" s="8">
        <f t="shared" si="28"/>
        <v>-30</v>
      </c>
      <c r="H118" s="8">
        <f t="shared" si="29"/>
        <v>1031</v>
      </c>
      <c r="I118" s="11">
        <f t="shared" si="30"/>
        <v>0.45</v>
      </c>
      <c r="J118" s="9" t="str">
        <f t="shared" si="31"/>
        <v>09/04/2013</v>
      </c>
    </row>
    <row r="119" spans="2:10" ht="11.25">
      <c r="B119" s="10" t="s">
        <v>200</v>
      </c>
      <c r="C119" s="7" t="str">
        <f t="shared" si="24"/>
        <v>HALMA PLC ORD 10P</v>
      </c>
      <c r="D119" s="8">
        <f t="shared" si="25"/>
        <v>0</v>
      </c>
      <c r="E119" s="8">
        <f t="shared" si="26"/>
        <v>0</v>
      </c>
      <c r="F119" s="8">
        <f t="shared" si="27"/>
        <v>563</v>
      </c>
      <c r="G119" s="8">
        <f t="shared" si="28"/>
        <v>0.5</v>
      </c>
      <c r="H119" s="8">
        <f t="shared" si="29"/>
        <v>562.5</v>
      </c>
      <c r="I119" s="11">
        <f t="shared" si="30"/>
        <v>0.45</v>
      </c>
      <c r="J119" s="9" t="str">
        <f t="shared" si="31"/>
        <v>09/04/2013</v>
      </c>
    </row>
    <row r="120" spans="2:10" ht="11.25">
      <c r="B120" s="10" t="s">
        <v>201</v>
      </c>
      <c r="C120" s="7" t="str">
        <f t="shared" si="24"/>
        <v>HMV GROUP PLC ORD</v>
      </c>
      <c r="D120" s="8">
        <f t="shared" si="25"/>
        <v>0</v>
      </c>
      <c r="E120" s="8">
        <f t="shared" si="26"/>
        <v>4.5</v>
      </c>
      <c r="F120" s="8">
        <f t="shared" si="27"/>
        <v>1.1</v>
      </c>
      <c r="G120" s="8">
        <f t="shared" si="28"/>
        <v>0</v>
      </c>
      <c r="H120" s="8">
        <f t="shared" si="29"/>
        <v>1.1</v>
      </c>
      <c r="I120" s="11">
        <f t="shared" si="30"/>
        <v>0.3763888888888889</v>
      </c>
      <c r="J120" s="9" t="str">
        <f t="shared" si="31"/>
        <v>22/01/2013</v>
      </c>
    </row>
    <row r="121" spans="2:10" ht="11.25">
      <c r="B121" s="10" t="s">
        <v>202</v>
      </c>
      <c r="C121" s="7" t="str">
        <f t="shared" si="24"/>
        <v>HOCHSCHILD MINING</v>
      </c>
      <c r="D121" s="8">
        <f t="shared" si="25"/>
        <v>0</v>
      </c>
      <c r="E121" s="8">
        <f t="shared" si="26"/>
        <v>0</v>
      </c>
      <c r="F121" s="8">
        <f t="shared" si="27"/>
        <v>261.2</v>
      </c>
      <c r="G121" s="8">
        <f t="shared" si="28"/>
        <v>3.2</v>
      </c>
      <c r="H121" s="8">
        <f t="shared" si="29"/>
        <v>258</v>
      </c>
      <c r="I121" s="11">
        <f t="shared" si="30"/>
        <v>0.45</v>
      </c>
      <c r="J121" s="9" t="str">
        <f t="shared" si="31"/>
        <v>09/04/2013</v>
      </c>
    </row>
    <row r="122" spans="2:10" ht="11.25">
      <c r="B122" s="10" t="s">
        <v>203</v>
      </c>
      <c r="C122" s="7" t="str">
        <f t="shared" si="24"/>
        <v>HOMESERVE PLC ORD</v>
      </c>
      <c r="D122" s="8">
        <f t="shared" si="25"/>
        <v>0</v>
      </c>
      <c r="E122" s="8">
        <f t="shared" si="26"/>
        <v>335</v>
      </c>
      <c r="F122" s="8">
        <f t="shared" si="27"/>
        <v>246.2</v>
      </c>
      <c r="G122" s="8">
        <f t="shared" si="28"/>
        <v>-0.4</v>
      </c>
      <c r="H122" s="8">
        <f t="shared" si="29"/>
        <v>246.6</v>
      </c>
      <c r="I122" s="11">
        <f t="shared" si="30"/>
        <v>0.45</v>
      </c>
      <c r="J122" s="9" t="str">
        <f t="shared" si="31"/>
        <v>09/04/2013</v>
      </c>
    </row>
    <row r="123" spans="2:10" ht="11.25">
      <c r="B123" s="10" t="s">
        <v>204</v>
      </c>
      <c r="C123" s="7" t="str">
        <f t="shared" si="24"/>
        <v>ESTX50 EUR P</v>
      </c>
      <c r="D123" s="8" t="str">
        <f t="shared" si="25"/>
        <v>no data</v>
      </c>
      <c r="E123" s="8" t="str">
        <f t="shared" si="26"/>
        <v>no data</v>
      </c>
      <c r="F123" s="8">
        <f t="shared" si="27"/>
        <v>2734.73</v>
      </c>
      <c r="G123" s="8">
        <f t="shared" si="28"/>
        <v>-18.62</v>
      </c>
      <c r="H123" s="8">
        <f t="shared" si="29"/>
        <v>2753.35</v>
      </c>
      <c r="I123" s="11">
        <f t="shared" si="30"/>
        <v>0.44930555555555557</v>
      </c>
      <c r="J123" s="9" t="str">
        <f t="shared" si="31"/>
        <v>09/04/2013</v>
      </c>
    </row>
    <row r="124" spans="2:10" ht="11.25">
      <c r="B124" s="10" t="s">
        <v>205</v>
      </c>
      <c r="C124" s="7" t="str">
        <f t="shared" si="24"/>
        <v>HUNTING PLC ORD 2</v>
      </c>
      <c r="D124" s="8">
        <f t="shared" si="25"/>
        <v>791</v>
      </c>
      <c r="E124" s="8">
        <f t="shared" si="26"/>
        <v>888</v>
      </c>
      <c r="F124" s="8">
        <f t="shared" si="27"/>
        <v>832</v>
      </c>
      <c r="G124" s="8">
        <f t="shared" si="28"/>
        <v>2.5</v>
      </c>
      <c r="H124" s="8">
        <f t="shared" si="29"/>
        <v>829.5</v>
      </c>
      <c r="I124" s="11">
        <f t="shared" si="30"/>
        <v>0.45</v>
      </c>
      <c r="J124" s="9" t="str">
        <f t="shared" si="31"/>
        <v>09/04/2013</v>
      </c>
    </row>
    <row r="125" spans="2:10" ht="11.25">
      <c r="B125" s="10" t="s">
        <v>206</v>
      </c>
      <c r="C125" s="7" t="str">
        <f t="shared" si="24"/>
        <v>INTERMEDIATE CAPI</v>
      </c>
      <c r="D125" s="8">
        <f t="shared" si="25"/>
        <v>0</v>
      </c>
      <c r="E125" s="8">
        <f t="shared" si="26"/>
        <v>0</v>
      </c>
      <c r="F125" s="8">
        <f t="shared" si="27"/>
        <v>435</v>
      </c>
      <c r="G125" s="8">
        <f t="shared" si="28"/>
        <v>-9.5</v>
      </c>
      <c r="H125" s="8">
        <f t="shared" si="29"/>
        <v>444.5</v>
      </c>
      <c r="I125" s="11">
        <f t="shared" si="30"/>
        <v>0.45069444444444445</v>
      </c>
      <c r="J125" s="9" t="str">
        <f t="shared" si="31"/>
        <v>09/04/2013</v>
      </c>
    </row>
    <row r="126" spans="2:10" ht="11.25">
      <c r="B126" s="10" t="s">
        <v>207</v>
      </c>
      <c r="C126" s="7">
        <f t="shared" si="24"/>
      </c>
      <c r="D126" s="8">
        <f t="shared" si="25"/>
        <v>0</v>
      </c>
      <c r="E126" s="8">
        <f t="shared" si="26"/>
        <v>0</v>
      </c>
      <c r="F126" s="8">
        <f t="shared" si="27"/>
        <v>0</v>
      </c>
      <c r="G126" s="8">
        <f t="shared" si="28"/>
        <v>0</v>
      </c>
      <c r="H126" s="8" t="str">
        <f t="shared" si="29"/>
        <v>no data</v>
      </c>
      <c r="I126" s="11" t="e">
        <f t="shared" si="30"/>
        <v>#VALUE!</v>
      </c>
      <c r="J126" s="9" t="str">
        <f t="shared" si="31"/>
        <v>N/A</v>
      </c>
    </row>
    <row r="127" spans="2:10" ht="11.25">
      <c r="B127" s="10" t="s">
        <v>208</v>
      </c>
      <c r="C127" s="7" t="str">
        <f t="shared" si="24"/>
        <v>IG GROUP HOLDINGS</v>
      </c>
      <c r="D127" s="8">
        <f t="shared" si="25"/>
        <v>515</v>
      </c>
      <c r="E127" s="8">
        <f t="shared" si="26"/>
        <v>0</v>
      </c>
      <c r="F127" s="8">
        <f t="shared" si="27"/>
        <v>573.5</v>
      </c>
      <c r="G127" s="8">
        <f t="shared" si="28"/>
        <v>1</v>
      </c>
      <c r="H127" s="8">
        <f t="shared" si="29"/>
        <v>572.5</v>
      </c>
      <c r="I127" s="11">
        <f t="shared" si="30"/>
        <v>0.44722222222222224</v>
      </c>
      <c r="J127" s="9" t="str">
        <f t="shared" si="31"/>
        <v>09/04/2013</v>
      </c>
    </row>
    <row r="128" spans="2:10" ht="11.25">
      <c r="B128" s="10" t="s">
        <v>209</v>
      </c>
      <c r="C128" s="7" t="str">
        <f t="shared" si="24"/>
        <v>IMI PLC ORD 25P</v>
      </c>
      <c r="D128" s="8">
        <f t="shared" si="25"/>
        <v>1410</v>
      </c>
      <c r="E128" s="8">
        <f t="shared" si="26"/>
        <v>0</v>
      </c>
      <c r="F128" s="8">
        <f t="shared" si="27"/>
        <v>1442</v>
      </c>
      <c r="G128" s="8">
        <f t="shared" si="28"/>
        <v>-29</v>
      </c>
      <c r="H128" s="8">
        <f t="shared" si="29"/>
        <v>1471</v>
      </c>
      <c r="I128" s="11">
        <f t="shared" si="30"/>
        <v>0.45069444444444445</v>
      </c>
      <c r="J128" s="9" t="str">
        <f t="shared" si="31"/>
        <v>09/04/2013</v>
      </c>
    </row>
    <row r="129" spans="2:10" ht="11.25">
      <c r="B129" s="10" t="s">
        <v>210</v>
      </c>
      <c r="C129" s="7" t="str">
        <f t="shared" si="24"/>
        <v>INCHCAPE PLC ORD </v>
      </c>
      <c r="D129" s="8">
        <f t="shared" si="25"/>
        <v>550</v>
      </c>
      <c r="E129" s="8">
        <f t="shared" si="26"/>
        <v>0</v>
      </c>
      <c r="F129" s="8">
        <f t="shared" si="27"/>
        <v>599</v>
      </c>
      <c r="G129" s="8">
        <f t="shared" si="28"/>
        <v>-11.5</v>
      </c>
      <c r="H129" s="8">
        <f t="shared" si="29"/>
        <v>610.5</v>
      </c>
      <c r="I129" s="11">
        <f t="shared" si="30"/>
        <v>0.45</v>
      </c>
      <c r="J129" s="9" t="str">
        <f t="shared" si="31"/>
        <v>09/04/2013</v>
      </c>
    </row>
    <row r="130" spans="2:10" ht="11.25">
      <c r="B130" s="10" t="s">
        <v>211</v>
      </c>
      <c r="C130" s="7" t="str">
        <f t="shared" si="24"/>
        <v>INFORMA PLC ORD 0</v>
      </c>
      <c r="D130" s="8">
        <f t="shared" si="25"/>
        <v>0</v>
      </c>
      <c r="E130" s="8">
        <f t="shared" si="26"/>
        <v>0</v>
      </c>
      <c r="F130" s="8">
        <f t="shared" si="27"/>
        <v>510.5</v>
      </c>
      <c r="G130" s="8">
        <f t="shared" si="28"/>
        <v>-7.5</v>
      </c>
      <c r="H130" s="8">
        <f t="shared" si="29"/>
        <v>518</v>
      </c>
      <c r="I130" s="11">
        <f t="shared" si="30"/>
        <v>0.44722222222222224</v>
      </c>
      <c r="J130" s="9" t="str">
        <f t="shared" si="31"/>
        <v>09/04/2013</v>
      </c>
    </row>
    <row r="131" spans="2:10" ht="11.25">
      <c r="B131" s="10" t="s">
        <v>212</v>
      </c>
      <c r="C131" s="7" t="str">
        <f t="shared" si="24"/>
        <v>INVESTEC PLC ORD </v>
      </c>
      <c r="D131" s="8">
        <f t="shared" si="25"/>
        <v>0</v>
      </c>
      <c r="E131" s="8">
        <f t="shared" si="26"/>
        <v>500</v>
      </c>
      <c r="F131" s="8">
        <f t="shared" si="27"/>
        <v>411.4</v>
      </c>
      <c r="G131" s="8">
        <f t="shared" si="28"/>
        <v>-6.8</v>
      </c>
      <c r="H131" s="8">
        <f t="shared" si="29"/>
        <v>418.2</v>
      </c>
      <c r="I131" s="11">
        <f t="shared" si="30"/>
        <v>0.45069444444444445</v>
      </c>
      <c r="J131" s="9" t="str">
        <f t="shared" si="31"/>
        <v>09/04/2013</v>
      </c>
    </row>
    <row r="132" spans="2:10" ht="11.25">
      <c r="B132" s="10" t="s">
        <v>213</v>
      </c>
      <c r="C132" s="7" t="str">
        <f t="shared" si="24"/>
        <v>INTERNATIONAL PER</v>
      </c>
      <c r="D132" s="8">
        <f t="shared" si="25"/>
        <v>533</v>
      </c>
      <c r="E132" s="8">
        <f t="shared" si="26"/>
        <v>0</v>
      </c>
      <c r="F132" s="8">
        <f t="shared" si="27"/>
        <v>610</v>
      </c>
      <c r="G132" s="8">
        <f t="shared" si="28"/>
        <v>-10</v>
      </c>
      <c r="H132" s="8">
        <f t="shared" si="29"/>
        <v>620</v>
      </c>
      <c r="I132" s="11">
        <f t="shared" si="30"/>
        <v>0.45</v>
      </c>
      <c r="J132" s="9" t="str">
        <f t="shared" si="31"/>
        <v>09/04/2013</v>
      </c>
    </row>
    <row r="133" spans="2:10" ht="11.25">
      <c r="B133" s="10" t="s">
        <v>214</v>
      </c>
      <c r="C133" s="7" t="str">
        <f t="shared" si="24"/>
        <v>INTERSERVE PLC OR</v>
      </c>
      <c r="D133" s="8">
        <f t="shared" si="25"/>
        <v>0</v>
      </c>
      <c r="E133" s="8">
        <f t="shared" si="26"/>
        <v>0</v>
      </c>
      <c r="F133" s="8">
        <f t="shared" si="27"/>
        <v>564</v>
      </c>
      <c r="G133" s="8">
        <f t="shared" si="28"/>
        <v>-4.5</v>
      </c>
      <c r="H133" s="8">
        <f t="shared" si="29"/>
        <v>568.5</v>
      </c>
      <c r="I133" s="11">
        <f t="shared" si="30"/>
        <v>0.45</v>
      </c>
      <c r="J133" s="9" t="str">
        <f t="shared" si="31"/>
        <v>09/04/2013</v>
      </c>
    </row>
    <row r="134" spans="2:10" ht="11.25">
      <c r="B134" s="10" t="s">
        <v>215</v>
      </c>
      <c r="C134" s="7" t="str">
        <f t="shared" si="24"/>
        <v>INMARSAT PLC ORD </v>
      </c>
      <c r="D134" s="8">
        <f t="shared" si="25"/>
        <v>0</v>
      </c>
      <c r="E134" s="8">
        <f t="shared" si="26"/>
        <v>730</v>
      </c>
      <c r="F134" s="8">
        <f t="shared" si="27"/>
        <v>732</v>
      </c>
      <c r="G134" s="8">
        <f t="shared" si="28"/>
        <v>5</v>
      </c>
      <c r="H134" s="8">
        <f t="shared" si="29"/>
        <v>727</v>
      </c>
      <c r="I134" s="11">
        <f t="shared" si="30"/>
        <v>0.45</v>
      </c>
      <c r="J134" s="9" t="str">
        <f t="shared" si="31"/>
        <v>09/04/2013</v>
      </c>
    </row>
    <row r="135" spans="2:10" ht="11.25">
      <c r="B135" s="10" t="s">
        <v>216</v>
      </c>
      <c r="C135" s="7" t="str">
        <f t="shared" si="24"/>
        <v>INVENSYS PLC ORD </v>
      </c>
      <c r="D135" s="8">
        <f t="shared" si="25"/>
        <v>364</v>
      </c>
      <c r="E135" s="8">
        <f t="shared" si="26"/>
        <v>540</v>
      </c>
      <c r="F135" s="8">
        <f t="shared" si="27"/>
        <v>490.6</v>
      </c>
      <c r="G135" s="8">
        <f t="shared" si="28"/>
        <v>-0.4</v>
      </c>
      <c r="H135" s="8">
        <f t="shared" si="29"/>
        <v>491</v>
      </c>
      <c r="I135" s="11">
        <f t="shared" si="30"/>
        <v>0.4486111111111111</v>
      </c>
      <c r="J135" s="9" t="str">
        <f t="shared" si="31"/>
        <v>09/04/2013</v>
      </c>
    </row>
    <row r="136" spans="2:10" ht="11.25">
      <c r="B136" s="10" t="s">
        <v>217</v>
      </c>
      <c r="C136" s="7" t="str">
        <f t="shared" si="24"/>
        <v>ITE GROUP PLC ORD</v>
      </c>
      <c r="D136" s="8">
        <f t="shared" si="25"/>
        <v>0</v>
      </c>
      <c r="E136" s="8">
        <f t="shared" si="26"/>
        <v>0</v>
      </c>
      <c r="F136" s="8">
        <f t="shared" si="27"/>
        <v>283.2</v>
      </c>
      <c r="G136" s="8">
        <f t="shared" si="28"/>
        <v>-0.5</v>
      </c>
      <c r="H136" s="8">
        <f t="shared" si="29"/>
        <v>283.7</v>
      </c>
      <c r="I136" s="11">
        <f t="shared" si="30"/>
        <v>0.4395833333333333</v>
      </c>
      <c r="J136" s="9" t="str">
        <f t="shared" si="31"/>
        <v>09/04/2013</v>
      </c>
    </row>
    <row r="137" spans="2:10" ht="11.25">
      <c r="B137" s="10" t="s">
        <v>218</v>
      </c>
      <c r="C137" s="7" t="str">
        <f t="shared" si="24"/>
        <v>INTERTEK GROUP PL</v>
      </c>
      <c r="D137" s="8">
        <f t="shared" si="25"/>
        <v>2925</v>
      </c>
      <c r="E137" s="8">
        <f t="shared" si="26"/>
        <v>3270</v>
      </c>
      <c r="F137" s="8">
        <f t="shared" si="27"/>
        <v>3241</v>
      </c>
      <c r="G137" s="8">
        <f t="shared" si="28"/>
        <v>1</v>
      </c>
      <c r="H137" s="8">
        <f t="shared" si="29"/>
        <v>3240</v>
      </c>
      <c r="I137" s="11">
        <f t="shared" si="30"/>
        <v>0.4486111111111111</v>
      </c>
      <c r="J137" s="9" t="str">
        <f t="shared" si="31"/>
        <v>09/04/2013</v>
      </c>
    </row>
    <row r="138" spans="2:10" ht="11.25">
      <c r="B138" s="10" t="s">
        <v>219</v>
      </c>
      <c r="C138" s="7" t="str">
        <f t="shared" si="24"/>
        <v>WETHERSPOON ( J.D</v>
      </c>
      <c r="D138" s="8">
        <f t="shared" si="25"/>
        <v>0</v>
      </c>
      <c r="E138" s="8">
        <f t="shared" si="26"/>
        <v>0</v>
      </c>
      <c r="F138" s="8">
        <f t="shared" si="27"/>
        <v>723</v>
      </c>
      <c r="G138" s="8">
        <f t="shared" si="28"/>
        <v>2</v>
      </c>
      <c r="H138" s="8">
        <f t="shared" si="29"/>
        <v>721</v>
      </c>
      <c r="I138" s="11">
        <f t="shared" si="30"/>
        <v>0.4291666666666667</v>
      </c>
      <c r="J138" s="9" t="str">
        <f t="shared" si="31"/>
        <v>09/04/2013</v>
      </c>
    </row>
    <row r="139" spans="2:10" ht="11.25">
      <c r="B139" s="10" t="s">
        <v>220</v>
      </c>
      <c r="C139" s="7" t="str">
        <f t="shared" si="24"/>
        <v>JPMORGAN EUROPEAN</v>
      </c>
      <c r="D139" s="8">
        <f t="shared" si="25"/>
        <v>0</v>
      </c>
      <c r="E139" s="8">
        <f t="shared" si="26"/>
        <v>0</v>
      </c>
      <c r="F139" s="8">
        <f t="shared" si="27"/>
        <v>202.01</v>
      </c>
      <c r="G139" s="8">
        <f t="shared" si="28"/>
        <v>-3.99</v>
      </c>
      <c r="H139" s="8">
        <f t="shared" si="29"/>
        <v>206</v>
      </c>
      <c r="I139" s="11">
        <f t="shared" si="30"/>
        <v>0.4291666666666667</v>
      </c>
      <c r="J139" s="9" t="str">
        <f t="shared" si="31"/>
        <v>09/04/2013</v>
      </c>
    </row>
    <row r="140" spans="2:10" ht="11.25">
      <c r="B140" s="10" t="s">
        <v>221</v>
      </c>
      <c r="C140" s="7" t="str">
        <f t="shared" si="24"/>
        <v>JFM.L</v>
      </c>
      <c r="D140" s="8" t="str">
        <f t="shared" si="25"/>
        <v>no data</v>
      </c>
      <c r="E140" s="8" t="str">
        <f t="shared" si="26"/>
        <v>no data</v>
      </c>
      <c r="F140" s="8">
        <f t="shared" si="27"/>
        <v>0</v>
      </c>
      <c r="G140" s="8" t="str">
        <f t="shared" si="28"/>
        <v>no data</v>
      </c>
      <c r="H140" s="8" t="str">
        <f t="shared" si="29"/>
        <v>no data</v>
      </c>
      <c r="I140" s="11" t="e">
        <f t="shared" si="30"/>
        <v>#VALUE!</v>
      </c>
      <c r="J140" s="9" t="str">
        <f t="shared" si="31"/>
        <v>N/A</v>
      </c>
    </row>
    <row r="141" spans="2:10" ht="11.25">
      <c r="B141" s="10" t="s">
        <v>222</v>
      </c>
      <c r="C141" s="7" t="str">
        <f t="shared" si="24"/>
        <v>JKX OIL &amp; GAS PLC</v>
      </c>
      <c r="D141" s="8">
        <f t="shared" si="25"/>
        <v>0</v>
      </c>
      <c r="E141" s="8">
        <f t="shared" si="26"/>
        <v>70</v>
      </c>
      <c r="F141" s="8">
        <f t="shared" si="27"/>
        <v>68.94</v>
      </c>
      <c r="G141" s="8">
        <f t="shared" si="28"/>
        <v>0.94</v>
      </c>
      <c r="H141" s="8">
        <f t="shared" si="29"/>
        <v>68</v>
      </c>
      <c r="I141" s="11">
        <f t="shared" si="30"/>
        <v>0.4486111111111111</v>
      </c>
      <c r="J141" s="9" t="str">
        <f t="shared" si="31"/>
        <v>09/04/2013</v>
      </c>
    </row>
    <row r="142" spans="2:10" ht="11.25">
      <c r="B142" s="10" t="s">
        <v>223</v>
      </c>
      <c r="C142" s="7" t="str">
        <f t="shared" si="24"/>
        <v>JARDINE LLOYD THO</v>
      </c>
      <c r="D142" s="8">
        <f t="shared" si="25"/>
        <v>0</v>
      </c>
      <c r="E142" s="8">
        <f t="shared" si="26"/>
        <v>0</v>
      </c>
      <c r="F142" s="8">
        <f t="shared" si="27"/>
        <v>900</v>
      </c>
      <c r="G142" s="8">
        <f t="shared" si="28"/>
        <v>-11</v>
      </c>
      <c r="H142" s="8">
        <f t="shared" si="29"/>
        <v>911</v>
      </c>
      <c r="I142" s="11">
        <f t="shared" si="30"/>
        <v>0.4291666666666667</v>
      </c>
      <c r="J142" s="9" t="str">
        <f t="shared" si="31"/>
        <v>09/04/2013</v>
      </c>
    </row>
    <row r="143" spans="2:10" ht="11.25">
      <c r="B143" s="10" t="s">
        <v>224</v>
      </c>
      <c r="C143" s="7" t="str">
        <f t="shared" si="24"/>
        <v>JOHNSTON PRESS PL</v>
      </c>
      <c r="D143" s="8">
        <f t="shared" si="25"/>
        <v>0</v>
      </c>
      <c r="E143" s="8">
        <f t="shared" si="26"/>
        <v>17</v>
      </c>
      <c r="F143" s="8">
        <f t="shared" si="27"/>
        <v>14.87</v>
      </c>
      <c r="G143" s="8">
        <f t="shared" si="28"/>
        <v>0.12</v>
      </c>
      <c r="H143" s="8">
        <f t="shared" si="29"/>
        <v>14.75</v>
      </c>
      <c r="I143" s="11">
        <f t="shared" si="30"/>
        <v>0.4291666666666667</v>
      </c>
      <c r="J143" s="9" t="str">
        <f t="shared" si="31"/>
        <v>09/04/2013</v>
      </c>
    </row>
    <row r="144" spans="2:10" ht="11.25">
      <c r="B144" s="10" t="s">
        <v>225</v>
      </c>
      <c r="C144" s="7" t="str">
        <f t="shared" si="24"/>
        <v>KEL.L</v>
      </c>
      <c r="D144" s="8" t="str">
        <f t="shared" si="25"/>
        <v>no data</v>
      </c>
      <c r="E144" s="8" t="str">
        <f t="shared" si="26"/>
        <v>no data</v>
      </c>
      <c r="F144" s="8">
        <f t="shared" si="27"/>
        <v>0</v>
      </c>
      <c r="G144" s="8" t="str">
        <f t="shared" si="28"/>
        <v>no data</v>
      </c>
      <c r="H144" s="8" t="str">
        <f t="shared" si="29"/>
        <v>no data</v>
      </c>
      <c r="I144" s="11" t="e">
        <f t="shared" si="30"/>
        <v>#VALUE!</v>
      </c>
      <c r="J144" s="9" t="str">
        <f t="shared" si="31"/>
        <v>N/A</v>
      </c>
    </row>
    <row r="145" spans="2:10" ht="11.25">
      <c r="B145" s="10" t="s">
        <v>226</v>
      </c>
      <c r="C145" s="7">
        <f t="shared" si="24"/>
      </c>
      <c r="D145" s="8">
        <f t="shared" si="25"/>
        <v>0</v>
      </c>
      <c r="E145" s="8">
        <f t="shared" si="26"/>
        <v>0</v>
      </c>
      <c r="F145" s="8">
        <f t="shared" si="27"/>
        <v>0</v>
      </c>
      <c r="G145" s="8">
        <f t="shared" si="28"/>
        <v>0</v>
      </c>
      <c r="H145" s="8" t="str">
        <f t="shared" si="29"/>
        <v>no data</v>
      </c>
      <c r="I145" s="11" t="e">
        <f t="shared" si="30"/>
        <v>#VALUE!</v>
      </c>
      <c r="J145" s="9" t="str">
        <f t="shared" si="31"/>
        <v>N/A</v>
      </c>
    </row>
    <row r="146" spans="2:10" ht="11.25">
      <c r="B146" s="10" t="s">
        <v>227</v>
      </c>
      <c r="C146" s="7" t="str">
        <f t="shared" si="24"/>
        <v>KIER GROUP PLC OR</v>
      </c>
      <c r="D146" s="8">
        <f t="shared" si="25"/>
        <v>0</v>
      </c>
      <c r="E146" s="8">
        <f t="shared" si="26"/>
        <v>1520</v>
      </c>
      <c r="F146" s="8">
        <f t="shared" si="27"/>
        <v>1542</v>
      </c>
      <c r="G146" s="8">
        <f t="shared" si="28"/>
        <v>3</v>
      </c>
      <c r="H146" s="8">
        <f t="shared" si="29"/>
        <v>1539</v>
      </c>
      <c r="I146" s="11">
        <f t="shared" si="30"/>
        <v>0.45</v>
      </c>
      <c r="J146" s="9" t="str">
        <f t="shared" si="31"/>
        <v>09/04/2013</v>
      </c>
    </row>
    <row r="147" spans="2:10" ht="11.25">
      <c r="B147" s="10" t="s">
        <v>228</v>
      </c>
      <c r="C147" s="7" t="str">
        <f t="shared" si="24"/>
        <v>KELLER GROUP PLC </v>
      </c>
      <c r="D147" s="8">
        <f t="shared" si="25"/>
        <v>0</v>
      </c>
      <c r="E147" s="8">
        <f t="shared" si="26"/>
        <v>1260</v>
      </c>
      <c r="F147" s="8">
        <f t="shared" si="27"/>
        <v>1129</v>
      </c>
      <c r="G147" s="8">
        <f t="shared" si="28"/>
        <v>-1</v>
      </c>
      <c r="H147" s="8">
        <f t="shared" si="29"/>
        <v>1130</v>
      </c>
      <c r="I147" s="11">
        <f t="shared" si="30"/>
        <v>0.4486111111111111</v>
      </c>
      <c r="J147" s="9" t="str">
        <f t="shared" si="31"/>
        <v>09/04/2013</v>
      </c>
    </row>
    <row r="148" spans="2:10" ht="11.25">
      <c r="B148" s="10" t="s">
        <v>229</v>
      </c>
      <c r="C148" s="7" t="str">
        <f t="shared" si="24"/>
        <v>GBP TO ZAR</v>
      </c>
      <c r="D148" s="8" t="str">
        <f t="shared" si="25"/>
        <v>no data</v>
      </c>
      <c r="E148" s="8" t="str">
        <f t="shared" si="26"/>
        <v>no data</v>
      </c>
      <c r="F148" s="8">
        <f t="shared" si="27"/>
        <v>16.04</v>
      </c>
      <c r="G148" s="8" t="str">
        <f t="shared" si="28"/>
        <v>no data</v>
      </c>
      <c r="H148" s="8" t="str">
        <f t="shared" si="29"/>
        <v>no data</v>
      </c>
      <c r="I148" s="11">
        <f t="shared" si="30"/>
        <v>0.4604166666666667</v>
      </c>
      <c r="J148" s="9" t="str">
        <f t="shared" si="31"/>
        <v>09/04/2013</v>
      </c>
    </row>
    <row r="149" spans="2:10" ht="11.25">
      <c r="B149" s="10" t="s">
        <v>230</v>
      </c>
      <c r="C149" s="7" t="str">
        <f t="shared" si="24"/>
        <v>LARD.L</v>
      </c>
      <c r="D149" s="8" t="str">
        <f t="shared" si="25"/>
        <v>no data</v>
      </c>
      <c r="E149" s="8" t="str">
        <f t="shared" si="26"/>
        <v>no data</v>
      </c>
      <c r="F149" s="8">
        <f t="shared" si="27"/>
        <v>0</v>
      </c>
      <c r="G149" s="8" t="str">
        <f t="shared" si="28"/>
        <v>no data</v>
      </c>
      <c r="H149" s="8" t="str">
        <f t="shared" si="29"/>
        <v>no data</v>
      </c>
      <c r="I149" s="11" t="e">
        <f t="shared" si="30"/>
        <v>#VALUE!</v>
      </c>
      <c r="J149" s="9" t="str">
        <f t="shared" si="31"/>
        <v>N/A</v>
      </c>
    </row>
    <row r="150" spans="2:10" ht="11.25">
      <c r="B150" s="10" t="s">
        <v>231</v>
      </c>
      <c r="C150" s="7" t="str">
        <f t="shared" si="24"/>
        <v>LMR.L</v>
      </c>
      <c r="D150" s="8" t="str">
        <f t="shared" si="25"/>
        <v>no data</v>
      </c>
      <c r="E150" s="8" t="str">
        <f t="shared" si="26"/>
        <v>no data</v>
      </c>
      <c r="F150" s="8">
        <f t="shared" si="27"/>
        <v>0</v>
      </c>
      <c r="G150" s="8" t="str">
        <f t="shared" si="28"/>
        <v>no data</v>
      </c>
      <c r="H150" s="8" t="str">
        <f t="shared" si="29"/>
        <v>no data</v>
      </c>
      <c r="I150" s="11" t="e">
        <f t="shared" si="30"/>
        <v>#VALUE!</v>
      </c>
      <c r="J150" s="9" t="str">
        <f t="shared" si="31"/>
        <v>N/A</v>
      </c>
    </row>
    <row r="151" spans="2:10" ht="11.25">
      <c r="B151" s="10" t="s">
        <v>232</v>
      </c>
      <c r="C151" s="7">
        <f t="shared" si="24"/>
      </c>
      <c r="D151" s="8">
        <f t="shared" si="25"/>
        <v>0</v>
      </c>
      <c r="E151" s="8">
        <f t="shared" si="26"/>
        <v>0</v>
      </c>
      <c r="F151" s="8">
        <f t="shared" si="27"/>
        <v>0</v>
      </c>
      <c r="G151" s="8">
        <f t="shared" si="28"/>
        <v>0</v>
      </c>
      <c r="H151" s="8" t="str">
        <f t="shared" si="29"/>
        <v>no data</v>
      </c>
      <c r="I151" s="11" t="e">
        <f t="shared" si="30"/>
        <v>#VALUE!</v>
      </c>
      <c r="J151" s="9" t="str">
        <f t="shared" si="31"/>
        <v>N/A</v>
      </c>
    </row>
    <row r="152" spans="2:10" ht="11.25">
      <c r="B152" s="10" t="s">
        <v>233</v>
      </c>
      <c r="C152" s="7" t="str">
        <f t="shared" si="24"/>
        <v>LONDON STOCK EXCH</v>
      </c>
      <c r="D152" s="8">
        <f t="shared" si="25"/>
        <v>0</v>
      </c>
      <c r="E152" s="8">
        <f t="shared" si="26"/>
        <v>0</v>
      </c>
      <c r="F152" s="8">
        <f t="shared" si="27"/>
        <v>1560</v>
      </c>
      <c r="G152" s="8">
        <f t="shared" si="28"/>
        <v>-14</v>
      </c>
      <c r="H152" s="8">
        <f t="shared" si="29"/>
        <v>1574</v>
      </c>
      <c r="I152" s="11">
        <f t="shared" si="30"/>
        <v>0.45069444444444445</v>
      </c>
      <c r="J152" s="9" t="str">
        <f t="shared" si="31"/>
        <v>09/04/2013</v>
      </c>
    </row>
    <row r="153" spans="2:10" ht="11.25">
      <c r="B153" s="10" t="s">
        <v>348</v>
      </c>
      <c r="C153" s="7" t="str">
        <f t="shared" si="24"/>
        <v>MARSTON'S PLC ORD</v>
      </c>
      <c r="D153" s="8">
        <f t="shared" si="25"/>
        <v>147</v>
      </c>
      <c r="E153" s="8">
        <f t="shared" si="26"/>
        <v>165</v>
      </c>
      <c r="F153" s="8">
        <f t="shared" si="27"/>
        <v>157.8</v>
      </c>
      <c r="G153" s="8">
        <f t="shared" si="28"/>
        <v>-1.2</v>
      </c>
      <c r="H153" s="8">
        <f t="shared" si="29"/>
        <v>159</v>
      </c>
      <c r="I153" s="11">
        <f t="shared" si="30"/>
        <v>0.4451388888888889</v>
      </c>
      <c r="J153" s="9" t="str">
        <f t="shared" si="31"/>
        <v>09/04/2013</v>
      </c>
    </row>
    <row r="154" spans="2:10" ht="11.25">
      <c r="B154" s="10" t="s">
        <v>234</v>
      </c>
      <c r="C154" s="7" t="str">
        <f t="shared" si="24"/>
        <v>MAY.L</v>
      </c>
      <c r="D154" s="8" t="str">
        <f t="shared" si="25"/>
        <v>no data</v>
      </c>
      <c r="E154" s="8" t="str">
        <f t="shared" si="26"/>
        <v>no data</v>
      </c>
      <c r="F154" s="8">
        <f t="shared" si="27"/>
        <v>0</v>
      </c>
      <c r="G154" s="8" t="str">
        <f t="shared" si="28"/>
        <v>no data</v>
      </c>
      <c r="H154" s="8" t="str">
        <f t="shared" si="29"/>
        <v>no data</v>
      </c>
      <c r="I154" s="11" t="e">
        <f t="shared" si="30"/>
        <v>#VALUE!</v>
      </c>
      <c r="J154" s="9" t="str">
        <f t="shared" si="31"/>
        <v>N/A</v>
      </c>
    </row>
    <row r="155" spans="2:10" ht="11.25">
      <c r="B155" s="10" t="s">
        <v>235</v>
      </c>
      <c r="C155" s="7" t="str">
        <f t="shared" si="24"/>
        <v>MCA.L</v>
      </c>
      <c r="D155" s="8" t="str">
        <f t="shared" si="25"/>
        <v>no data</v>
      </c>
      <c r="E155" s="8" t="str">
        <f t="shared" si="26"/>
        <v>no data</v>
      </c>
      <c r="F155" s="8">
        <f t="shared" si="27"/>
        <v>0</v>
      </c>
      <c r="G155" s="8" t="str">
        <f t="shared" si="28"/>
        <v>no data</v>
      </c>
      <c r="H155" s="8" t="str">
        <f t="shared" si="29"/>
        <v>no data</v>
      </c>
      <c r="I155" s="11" t="e">
        <f t="shared" si="30"/>
        <v>#VALUE!</v>
      </c>
      <c r="J155" s="9" t="str">
        <f t="shared" si="31"/>
        <v>N/A</v>
      </c>
    </row>
    <row r="156" spans="2:10" ht="11.25">
      <c r="B156" s="10" t="s">
        <v>236</v>
      </c>
      <c r="C156" s="7">
        <f t="shared" si="24"/>
      </c>
      <c r="D156" s="8">
        <f t="shared" si="25"/>
        <v>0</v>
      </c>
      <c r="E156" s="8">
        <f t="shared" si="26"/>
        <v>0</v>
      </c>
      <c r="F156" s="8">
        <f t="shared" si="27"/>
        <v>0</v>
      </c>
      <c r="G156" s="8">
        <f t="shared" si="28"/>
        <v>0</v>
      </c>
      <c r="H156" s="8" t="str">
        <f t="shared" si="29"/>
        <v>no data</v>
      </c>
      <c r="I156" s="11" t="e">
        <f t="shared" si="30"/>
        <v>#VALUE!</v>
      </c>
      <c r="J156" s="9" t="str">
        <f t="shared" si="31"/>
        <v>N/A</v>
      </c>
    </row>
    <row r="157" spans="2:10" ht="11.25">
      <c r="B157" s="10" t="s">
        <v>237</v>
      </c>
      <c r="C157" s="7" t="str">
        <f t="shared" si="24"/>
        <v>MICRO FOCUS INTER</v>
      </c>
      <c r="D157" s="8">
        <f t="shared" si="25"/>
        <v>0</v>
      </c>
      <c r="E157" s="8">
        <f t="shared" si="26"/>
        <v>825</v>
      </c>
      <c r="F157" s="8">
        <f t="shared" si="27"/>
        <v>724</v>
      </c>
      <c r="G157" s="8">
        <f t="shared" si="28"/>
        <v>-46.5</v>
      </c>
      <c r="H157" s="8">
        <f t="shared" si="29"/>
        <v>770.5</v>
      </c>
      <c r="I157" s="11">
        <f t="shared" si="30"/>
        <v>0.45</v>
      </c>
      <c r="J157" s="9" t="str">
        <f t="shared" si="31"/>
        <v>09/04/2013</v>
      </c>
    </row>
    <row r="158" spans="2:10" ht="11.25">
      <c r="B158" s="10" t="s">
        <v>238</v>
      </c>
      <c r="C158" s="7" t="str">
        <f t="shared" si="24"/>
        <v>MORGAN CRUCIBLE C</v>
      </c>
      <c r="D158" s="8">
        <f t="shared" si="25"/>
        <v>0</v>
      </c>
      <c r="E158" s="8">
        <f t="shared" si="26"/>
        <v>293.5</v>
      </c>
      <c r="F158" s="8">
        <f t="shared" si="27"/>
        <v>281.67</v>
      </c>
      <c r="G158" s="8">
        <f t="shared" si="28"/>
        <v>-0.73</v>
      </c>
      <c r="H158" s="8">
        <f t="shared" si="29"/>
        <v>282.4</v>
      </c>
      <c r="I158" s="11">
        <f t="shared" si="30"/>
        <v>0.5930555555555556</v>
      </c>
      <c r="J158" s="9" t="str">
        <f t="shared" si="31"/>
        <v>04/05/2013</v>
      </c>
    </row>
    <row r="159" spans="2:10" ht="11.25">
      <c r="B159" s="10" t="s">
        <v>239</v>
      </c>
      <c r="C159" s="7" t="str">
        <f t="shared" si="24"/>
        <v>MEGGITT PLC ORD 5</v>
      </c>
      <c r="D159" s="8">
        <f t="shared" si="25"/>
        <v>0</v>
      </c>
      <c r="E159" s="8">
        <f t="shared" si="26"/>
        <v>0</v>
      </c>
      <c r="F159" s="8">
        <f t="shared" si="27"/>
        <v>525</v>
      </c>
      <c r="G159" s="8">
        <f t="shared" si="28"/>
        <v>-1.5</v>
      </c>
      <c r="H159" s="8">
        <f t="shared" si="29"/>
        <v>526.5</v>
      </c>
      <c r="I159" s="11">
        <f t="shared" si="30"/>
        <v>0.4486111111111111</v>
      </c>
      <c r="J159" s="9" t="str">
        <f t="shared" si="31"/>
        <v>09/04/2013</v>
      </c>
    </row>
    <row r="160" spans="2:10" ht="11.25">
      <c r="B160" s="10" t="s">
        <v>240</v>
      </c>
      <c r="C160" s="7" t="str">
        <f t="shared" si="24"/>
        <v>MORGAN SINDALL GR</v>
      </c>
      <c r="D160" s="8">
        <f t="shared" si="25"/>
        <v>0</v>
      </c>
      <c r="E160" s="8">
        <f t="shared" si="26"/>
        <v>720</v>
      </c>
      <c r="F160" s="8">
        <f t="shared" si="27"/>
        <v>673</v>
      </c>
      <c r="G160" s="8">
        <f t="shared" si="28"/>
        <v>-2</v>
      </c>
      <c r="H160" s="8">
        <f t="shared" si="29"/>
        <v>675</v>
      </c>
      <c r="I160" s="11">
        <f t="shared" si="30"/>
        <v>0.42986111111111114</v>
      </c>
      <c r="J160" s="9" t="str">
        <f t="shared" si="31"/>
        <v>09/04/2013</v>
      </c>
    </row>
    <row r="161" spans="2:10" ht="11.25">
      <c r="B161" s="10" t="s">
        <v>241</v>
      </c>
      <c r="C161" s="7" t="str">
        <f t="shared" si="24"/>
        <v>MILLENNIUM &amp; COPT</v>
      </c>
      <c r="D161" s="8">
        <f t="shared" si="25"/>
        <v>0</v>
      </c>
      <c r="E161" s="8">
        <f t="shared" si="26"/>
        <v>0</v>
      </c>
      <c r="F161" s="8">
        <f t="shared" si="27"/>
        <v>551.5</v>
      </c>
      <c r="G161" s="8">
        <f t="shared" si="28"/>
        <v>-4</v>
      </c>
      <c r="H161" s="8">
        <f t="shared" si="29"/>
        <v>555.5</v>
      </c>
      <c r="I161" s="11">
        <f t="shared" si="30"/>
        <v>0.4388888888888889</v>
      </c>
      <c r="J161" s="9" t="str">
        <f t="shared" si="31"/>
        <v>09/04/2013</v>
      </c>
    </row>
    <row r="162" spans="2:10" ht="11.25">
      <c r="B162" s="10" t="s">
        <v>242</v>
      </c>
      <c r="C162" s="7" t="str">
        <f t="shared" si="24"/>
        <v>MLW.L</v>
      </c>
      <c r="D162" s="8" t="str">
        <f t="shared" si="25"/>
        <v>no data</v>
      </c>
      <c r="E162" s="8" t="str">
        <f t="shared" si="26"/>
        <v>no data</v>
      </c>
      <c r="F162" s="8">
        <f t="shared" si="27"/>
        <v>0</v>
      </c>
      <c r="G162" s="8" t="str">
        <f t="shared" si="28"/>
        <v>no data</v>
      </c>
      <c r="H162" s="8" t="str">
        <f t="shared" si="29"/>
        <v>no data</v>
      </c>
      <c r="I162" s="11" t="e">
        <f t="shared" si="30"/>
        <v>#VALUE!</v>
      </c>
      <c r="J162" s="9" t="str">
        <f t="shared" si="31"/>
        <v>N/A</v>
      </c>
    </row>
    <row r="163" spans="2:10" ht="11.25">
      <c r="B163" s="10" t="s">
        <v>243</v>
      </c>
      <c r="C163" s="7" t="str">
        <f t="shared" si="24"/>
        <v>MONDI PLC ORD EUR</v>
      </c>
      <c r="D163" s="8">
        <f t="shared" si="25"/>
        <v>0</v>
      </c>
      <c r="E163" s="8">
        <f t="shared" si="26"/>
        <v>1130</v>
      </c>
      <c r="F163" s="8">
        <f t="shared" si="27"/>
        <v>1035</v>
      </c>
      <c r="G163" s="8">
        <f t="shared" si="28"/>
        <v>-3</v>
      </c>
      <c r="H163" s="8">
        <f t="shared" si="29"/>
        <v>1038</v>
      </c>
      <c r="I163" s="11">
        <f t="shared" si="30"/>
        <v>0.45069444444444445</v>
      </c>
      <c r="J163" s="9" t="str">
        <f t="shared" si="31"/>
        <v>09/04/2013</v>
      </c>
    </row>
    <row r="164" spans="2:10" ht="11.25">
      <c r="B164" s="10" t="s">
        <v>244</v>
      </c>
      <c r="C164" s="7" t="str">
        <f t="shared" si="24"/>
        <v>MONKS INVESTMENT </v>
      </c>
      <c r="D164" s="8">
        <f t="shared" si="25"/>
        <v>360</v>
      </c>
      <c r="E164" s="8">
        <f t="shared" si="26"/>
        <v>405</v>
      </c>
      <c r="F164" s="8">
        <f t="shared" si="27"/>
        <v>367.25</v>
      </c>
      <c r="G164" s="8">
        <f t="shared" si="28"/>
        <v>-2.75</v>
      </c>
      <c r="H164" s="8">
        <f t="shared" si="29"/>
        <v>370</v>
      </c>
      <c r="I164" s="11">
        <f t="shared" si="30"/>
        <v>0.44930555555555557</v>
      </c>
      <c r="J164" s="9" t="str">
        <f t="shared" si="31"/>
        <v>09/04/2013</v>
      </c>
    </row>
    <row r="165" spans="2:10" ht="11.25">
      <c r="B165" s="10" t="s">
        <v>245</v>
      </c>
      <c r="C165" s="7" t="str">
        <f t="shared" si="24"/>
        <v>MNR.L</v>
      </c>
      <c r="D165" s="8" t="str">
        <f t="shared" si="25"/>
        <v>no data</v>
      </c>
      <c r="E165" s="8" t="str">
        <f t="shared" si="26"/>
        <v>no data</v>
      </c>
      <c r="F165" s="8">
        <f t="shared" si="27"/>
        <v>0</v>
      </c>
      <c r="G165" s="8" t="str">
        <f t="shared" si="28"/>
        <v>no data</v>
      </c>
      <c r="H165" s="8" t="str">
        <f t="shared" si="29"/>
        <v>no data</v>
      </c>
      <c r="I165" s="11" t="e">
        <f t="shared" si="30"/>
        <v>#VALUE!</v>
      </c>
      <c r="J165" s="9" t="str">
        <f t="shared" si="31"/>
        <v>N/A</v>
      </c>
    </row>
    <row r="166" spans="2:10" ht="11.25">
      <c r="B166" s="10" t="s">
        <v>246</v>
      </c>
      <c r="C166" s="7" t="str">
        <f t="shared" si="24"/>
        <v>MONEYSUPERMARKET.</v>
      </c>
      <c r="D166" s="8">
        <f t="shared" si="25"/>
        <v>163.7</v>
      </c>
      <c r="E166" s="8">
        <f t="shared" si="26"/>
        <v>0</v>
      </c>
      <c r="F166" s="8">
        <f t="shared" si="27"/>
        <v>170.4</v>
      </c>
      <c r="G166" s="8">
        <f t="shared" si="28"/>
        <v>-0.6</v>
      </c>
      <c r="H166" s="8">
        <f t="shared" si="29"/>
        <v>171</v>
      </c>
      <c r="I166" s="11">
        <f t="shared" si="30"/>
        <v>0.4479166666666667</v>
      </c>
      <c r="J166" s="9" t="str">
        <f t="shared" si="31"/>
        <v>09/04/2013</v>
      </c>
    </row>
    <row r="167" spans="2:10" ht="11.25">
      <c r="B167" s="10" t="s">
        <v>247</v>
      </c>
      <c r="C167" s="7" t="str">
        <f t="shared" si="24"/>
        <v>MICHAEL PAGE INTE</v>
      </c>
      <c r="D167" s="8">
        <f t="shared" si="25"/>
        <v>389</v>
      </c>
      <c r="E167" s="8">
        <f t="shared" si="26"/>
        <v>490</v>
      </c>
      <c r="F167" s="8">
        <f t="shared" si="27"/>
        <v>458.9</v>
      </c>
      <c r="G167" s="8">
        <f t="shared" si="28"/>
        <v>-6.1</v>
      </c>
      <c r="H167" s="8">
        <f t="shared" si="29"/>
        <v>465</v>
      </c>
      <c r="I167" s="11">
        <f t="shared" si="30"/>
        <v>0.45</v>
      </c>
      <c r="J167" s="9" t="str">
        <f t="shared" si="31"/>
        <v>09/04/2013</v>
      </c>
    </row>
    <row r="168" spans="2:10" ht="11.25">
      <c r="B168" s="10" t="s">
        <v>248</v>
      </c>
      <c r="C168" s="7" t="str">
        <f t="shared" si="24"/>
        <v>MERCHANTS TRUST P</v>
      </c>
      <c r="D168" s="8">
        <f t="shared" si="25"/>
        <v>0</v>
      </c>
      <c r="E168" s="8">
        <f t="shared" si="26"/>
        <v>0</v>
      </c>
      <c r="F168" s="8">
        <f t="shared" si="27"/>
        <v>495.9</v>
      </c>
      <c r="G168" s="8">
        <f t="shared" si="28"/>
        <v>0.9</v>
      </c>
      <c r="H168" s="8">
        <f t="shared" si="29"/>
        <v>495</v>
      </c>
      <c r="I168" s="11">
        <f t="shared" si="30"/>
        <v>0.4388888888888889</v>
      </c>
      <c r="J168" s="9" t="str">
        <f t="shared" si="31"/>
        <v>09/04/2013</v>
      </c>
    </row>
    <row r="169" spans="2:10" ht="11.25">
      <c r="B169" s="10" t="s">
        <v>249</v>
      </c>
      <c r="C169" s="7" t="str">
        <f aca="true" t="shared" si="32" ref="C169:C230">getdata($B169,1)</f>
        <v>MARSHALLS PLC ORD</v>
      </c>
      <c r="D169" s="8">
        <f aca="true" t="shared" si="33" ref="D169:D230">getdata($B169,2)</f>
        <v>0</v>
      </c>
      <c r="E169" s="8">
        <f aca="true" t="shared" si="34" ref="E169:E230">getdata($B169,3)</f>
        <v>0</v>
      </c>
      <c r="F169" s="8">
        <f aca="true" t="shared" si="35" ref="F169:F230">getdata($B169,4)</f>
        <v>153.37</v>
      </c>
      <c r="G169" s="8">
        <f aca="true" t="shared" si="36" ref="G169:G230">getdata($B169,5)</f>
        <v>-0.13</v>
      </c>
      <c r="H169" s="8">
        <f aca="true" t="shared" si="37" ref="H169:H230">getdata($B169,6)</f>
        <v>153.5</v>
      </c>
      <c r="I169" s="11">
        <f aca="true" t="shared" si="38" ref="I169:I230">LEFT(getdata($B169,7),LEN(getdata($B169,7))-2)+5/24</f>
        <v>0.42986111111111114</v>
      </c>
      <c r="J169" s="9" t="str">
        <f aca="true" t="shared" si="39" ref="J169:J230">getdata($B169,8)</f>
        <v>09/04/2013</v>
      </c>
    </row>
    <row r="170" spans="2:10" ht="11.25">
      <c r="B170" s="10" t="s">
        <v>250</v>
      </c>
      <c r="C170" s="7">
        <f t="shared" si="32"/>
      </c>
      <c r="D170" s="8">
        <f t="shared" si="33"/>
        <v>0</v>
      </c>
      <c r="E170" s="8">
        <f t="shared" si="34"/>
        <v>0</v>
      </c>
      <c r="F170" s="8">
        <f t="shared" si="35"/>
        <v>0</v>
      </c>
      <c r="G170" s="8">
        <f t="shared" si="36"/>
        <v>0</v>
      </c>
      <c r="H170" s="8" t="str">
        <f t="shared" si="37"/>
        <v>no data</v>
      </c>
      <c r="I170" s="11" t="e">
        <f t="shared" si="38"/>
        <v>#VALUE!</v>
      </c>
      <c r="J170" s="9" t="str">
        <f t="shared" si="39"/>
        <v>N/A</v>
      </c>
    </row>
    <row r="171" spans="2:10" ht="11.25">
      <c r="B171" s="10" t="s">
        <v>251</v>
      </c>
      <c r="C171" s="7" t="str">
        <f t="shared" si="32"/>
        <v>MITIE GROUP PLC O</v>
      </c>
      <c r="D171" s="8">
        <f t="shared" si="33"/>
        <v>0</v>
      </c>
      <c r="E171" s="8">
        <f t="shared" si="34"/>
        <v>0</v>
      </c>
      <c r="F171" s="8">
        <f t="shared" si="35"/>
        <v>279.2</v>
      </c>
      <c r="G171" s="8">
        <f t="shared" si="36"/>
        <v>-1.3</v>
      </c>
      <c r="H171" s="8">
        <f t="shared" si="37"/>
        <v>280.5</v>
      </c>
      <c r="I171" s="11">
        <f t="shared" si="38"/>
        <v>0.45</v>
      </c>
      <c r="J171" s="9" t="str">
        <f t="shared" si="39"/>
        <v>09/04/2013</v>
      </c>
    </row>
    <row r="172" spans="2:10" ht="11.25">
      <c r="B172" s="10" t="s">
        <v>252</v>
      </c>
      <c r="C172" s="7" t="str">
        <f t="shared" si="32"/>
        <v>MURRAY INCOME TRU</v>
      </c>
      <c r="D172" s="8">
        <f t="shared" si="33"/>
        <v>0</v>
      </c>
      <c r="E172" s="8">
        <f t="shared" si="34"/>
        <v>0</v>
      </c>
      <c r="F172" s="8">
        <f t="shared" si="35"/>
        <v>770.89</v>
      </c>
      <c r="G172" s="8">
        <f t="shared" si="36"/>
        <v>-3.11</v>
      </c>
      <c r="H172" s="8">
        <f t="shared" si="37"/>
        <v>774</v>
      </c>
      <c r="I172" s="11">
        <f t="shared" si="38"/>
        <v>0.4305555555555556</v>
      </c>
      <c r="J172" s="9" t="str">
        <f t="shared" si="39"/>
        <v>09/04/2013</v>
      </c>
    </row>
    <row r="173" spans="2:10" ht="11.25">
      <c r="B173" s="10" t="s">
        <v>253</v>
      </c>
      <c r="C173" s="7" t="str">
        <f t="shared" si="32"/>
        <v>MURRAY INTERNATIO</v>
      </c>
      <c r="D173" s="8">
        <f t="shared" si="33"/>
        <v>1030</v>
      </c>
      <c r="E173" s="8">
        <f t="shared" si="34"/>
        <v>0</v>
      </c>
      <c r="F173" s="8">
        <f t="shared" si="35"/>
        <v>1089</v>
      </c>
      <c r="G173" s="8">
        <f t="shared" si="36"/>
        <v>-3</v>
      </c>
      <c r="H173" s="8">
        <f t="shared" si="37"/>
        <v>1092</v>
      </c>
      <c r="I173" s="11">
        <f t="shared" si="38"/>
        <v>0.4479166666666667</v>
      </c>
      <c r="J173" s="9" t="str">
        <f t="shared" si="39"/>
        <v>09/04/2013</v>
      </c>
    </row>
    <row r="174" spans="2:10" ht="11.25">
      <c r="B174" s="10" t="s">
        <v>254</v>
      </c>
      <c r="C174" s="7" t="str">
        <f t="shared" si="32"/>
        <v>NATIONAL EXPRESS </v>
      </c>
      <c r="D174" s="8">
        <f t="shared" si="33"/>
        <v>0</v>
      </c>
      <c r="E174" s="8">
        <f t="shared" si="34"/>
        <v>270</v>
      </c>
      <c r="F174" s="8">
        <f t="shared" si="35"/>
        <v>266.7</v>
      </c>
      <c r="G174" s="8">
        <f t="shared" si="36"/>
        <v>-4.2</v>
      </c>
      <c r="H174" s="8">
        <f t="shared" si="37"/>
        <v>270.9</v>
      </c>
      <c r="I174" s="11">
        <f t="shared" si="38"/>
        <v>0.45069444444444445</v>
      </c>
      <c r="J174" s="9" t="str">
        <f t="shared" si="39"/>
        <v>09/04/2013</v>
      </c>
    </row>
    <row r="175" spans="2:10" ht="11.25">
      <c r="B175" s="10" t="s">
        <v>255</v>
      </c>
      <c r="C175" s="7" t="str">
        <f t="shared" si="32"/>
        <v>NFDS.L</v>
      </c>
      <c r="D175" s="8" t="str">
        <f t="shared" si="33"/>
        <v>no data</v>
      </c>
      <c r="E175" s="8" t="str">
        <f t="shared" si="34"/>
        <v>no data</v>
      </c>
      <c r="F175" s="8">
        <f t="shared" si="35"/>
        <v>0</v>
      </c>
      <c r="G175" s="8" t="str">
        <f t="shared" si="36"/>
        <v>no data</v>
      </c>
      <c r="H175" s="8" t="str">
        <f t="shared" si="37"/>
        <v>no data</v>
      </c>
      <c r="I175" s="11" t="e">
        <f t="shared" si="38"/>
        <v>#VALUE!</v>
      </c>
      <c r="J175" s="9" t="str">
        <f t="shared" si="39"/>
        <v>N/A</v>
      </c>
    </row>
    <row r="176" spans="2:10" ht="11.25">
      <c r="B176" s="10" t="s">
        <v>256</v>
      </c>
      <c r="C176" s="7" t="str">
        <f t="shared" si="32"/>
        <v>NSAM.L</v>
      </c>
      <c r="D176" s="8" t="str">
        <f t="shared" si="33"/>
        <v>no data</v>
      </c>
      <c r="E176" s="8" t="str">
        <f t="shared" si="34"/>
        <v>no data</v>
      </c>
      <c r="F176" s="8">
        <f t="shared" si="35"/>
        <v>0</v>
      </c>
      <c r="G176" s="8" t="str">
        <f t="shared" si="36"/>
        <v>no data</v>
      </c>
      <c r="H176" s="8" t="str">
        <f t="shared" si="37"/>
        <v>no data</v>
      </c>
      <c r="I176" s="11" t="e">
        <f t="shared" si="38"/>
        <v>#VALUE!</v>
      </c>
      <c r="J176" s="9" t="str">
        <f t="shared" si="39"/>
        <v>N/A</v>
      </c>
    </row>
    <row r="177" spans="2:10" ht="11.25">
      <c r="B177" s="10" t="s">
        <v>257</v>
      </c>
      <c r="C177" s="7" t="str">
        <f t="shared" si="32"/>
        <v>NORTHGATE PLC ORD</v>
      </c>
      <c r="D177" s="8">
        <f t="shared" si="33"/>
        <v>0</v>
      </c>
      <c r="E177" s="8">
        <f t="shared" si="34"/>
        <v>0</v>
      </c>
      <c r="F177" s="8">
        <f t="shared" si="35"/>
        <v>387.5</v>
      </c>
      <c r="G177" s="8">
        <f t="shared" si="36"/>
        <v>-7.5</v>
      </c>
      <c r="H177" s="8">
        <f t="shared" si="37"/>
        <v>395</v>
      </c>
      <c r="I177" s="11">
        <f t="shared" si="38"/>
        <v>0.44166666666666665</v>
      </c>
      <c r="J177" s="9" t="str">
        <f t="shared" si="39"/>
        <v>09/04/2013</v>
      </c>
    </row>
    <row r="178" spans="2:10" ht="11.25">
      <c r="B178" s="10" t="s">
        <v>258</v>
      </c>
      <c r="C178" s="7" t="str">
        <f t="shared" si="32"/>
        <v>NWG.L</v>
      </c>
      <c r="D178" s="8" t="str">
        <f t="shared" si="33"/>
        <v>no data</v>
      </c>
      <c r="E178" s="8" t="str">
        <f t="shared" si="34"/>
        <v>no data</v>
      </c>
      <c r="F178" s="8">
        <f t="shared" si="35"/>
        <v>0</v>
      </c>
      <c r="G178" s="8" t="str">
        <f t="shared" si="36"/>
        <v>no data</v>
      </c>
      <c r="H178" s="8" t="str">
        <f t="shared" si="37"/>
        <v>no data</v>
      </c>
      <c r="I178" s="11" t="e">
        <f t="shared" si="38"/>
        <v>#VALUE!</v>
      </c>
      <c r="J178" s="9" t="str">
        <f t="shared" si="39"/>
        <v>N/A</v>
      </c>
    </row>
    <row r="179" spans="2:10" ht="11.25">
      <c r="B179" s="10" t="s">
        <v>259</v>
      </c>
      <c r="C179" s="7" t="str">
        <f t="shared" si="32"/>
        <v>PARAGON GROUP OF </v>
      </c>
      <c r="D179" s="8">
        <f t="shared" si="33"/>
        <v>0</v>
      </c>
      <c r="E179" s="8">
        <f t="shared" si="34"/>
        <v>381</v>
      </c>
      <c r="F179" s="8">
        <f t="shared" si="35"/>
        <v>318</v>
      </c>
      <c r="G179" s="8">
        <f t="shared" si="36"/>
        <v>-6.2</v>
      </c>
      <c r="H179" s="8">
        <f t="shared" si="37"/>
        <v>324.2</v>
      </c>
      <c r="I179" s="11">
        <f t="shared" si="38"/>
        <v>0.45</v>
      </c>
      <c r="J179" s="9" t="str">
        <f t="shared" si="39"/>
        <v>09/04/2013</v>
      </c>
    </row>
    <row r="180" spans="2:10" ht="11.25">
      <c r="B180" s="10" t="s">
        <v>260</v>
      </c>
      <c r="C180" s="7" t="str">
        <f t="shared" si="32"/>
        <v>PENDRAGON PLC ORD</v>
      </c>
      <c r="D180" s="8">
        <f t="shared" si="33"/>
        <v>30</v>
      </c>
      <c r="E180" s="8">
        <f t="shared" si="34"/>
        <v>0</v>
      </c>
      <c r="F180" s="8">
        <f t="shared" si="35"/>
        <v>32.5</v>
      </c>
      <c r="G180" s="8">
        <f t="shared" si="36"/>
        <v>0.25</v>
      </c>
      <c r="H180" s="8">
        <f t="shared" si="37"/>
        <v>32.25</v>
      </c>
      <c r="I180" s="11">
        <f t="shared" si="38"/>
        <v>0.4444444444444445</v>
      </c>
      <c r="J180" s="9" t="str">
        <f t="shared" si="39"/>
        <v>09/04/2013</v>
      </c>
    </row>
    <row r="181" spans="2:10" ht="11.25">
      <c r="B181" s="10" t="s">
        <v>261</v>
      </c>
      <c r="C181" s="7" t="str">
        <f t="shared" si="32"/>
        <v>PETROFAC LIMITED </v>
      </c>
      <c r="D181" s="8">
        <f t="shared" si="33"/>
        <v>1250</v>
      </c>
      <c r="E181" s="8">
        <f t="shared" si="34"/>
        <v>1450</v>
      </c>
      <c r="F181" s="8">
        <f t="shared" si="35"/>
        <v>1415</v>
      </c>
      <c r="G181" s="8">
        <f t="shared" si="36"/>
        <v>19</v>
      </c>
      <c r="H181" s="8">
        <f t="shared" si="37"/>
        <v>1396</v>
      </c>
      <c r="I181" s="11">
        <f t="shared" si="38"/>
        <v>0.44930555555555557</v>
      </c>
      <c r="J181" s="9" t="str">
        <f t="shared" si="39"/>
        <v>09/04/2013</v>
      </c>
    </row>
    <row r="182" spans="2:10" ht="11.25">
      <c r="B182" s="10" t="s">
        <v>262</v>
      </c>
      <c r="C182" s="7" t="str">
        <f t="shared" si="32"/>
        <v>PREMIER FOODS PLC</v>
      </c>
      <c r="D182" s="8">
        <f t="shared" si="33"/>
        <v>0</v>
      </c>
      <c r="E182" s="8">
        <f t="shared" si="34"/>
        <v>250</v>
      </c>
      <c r="F182" s="8">
        <f t="shared" si="35"/>
        <v>135.81</v>
      </c>
      <c r="G182" s="8">
        <f t="shared" si="36"/>
        <v>-1.19</v>
      </c>
      <c r="H182" s="8">
        <f t="shared" si="37"/>
        <v>137</v>
      </c>
      <c r="I182" s="11">
        <f t="shared" si="38"/>
        <v>0.44236111111111115</v>
      </c>
      <c r="J182" s="9" t="str">
        <f t="shared" si="39"/>
        <v>09/04/2013</v>
      </c>
    </row>
    <row r="183" spans="2:10" ht="11.25">
      <c r="B183" s="10" t="s">
        <v>263</v>
      </c>
      <c r="C183" s="7" t="str">
        <f t="shared" si="32"/>
        <v>PROVIDENT FINANCI</v>
      </c>
      <c r="D183" s="8">
        <f t="shared" si="33"/>
        <v>0</v>
      </c>
      <c r="E183" s="8">
        <f t="shared" si="34"/>
        <v>0</v>
      </c>
      <c r="F183" s="8">
        <f t="shared" si="35"/>
        <v>1699</v>
      </c>
      <c r="G183" s="8">
        <f t="shared" si="36"/>
        <v>-11</v>
      </c>
      <c r="H183" s="8">
        <f t="shared" si="37"/>
        <v>1710</v>
      </c>
      <c r="I183" s="11">
        <f t="shared" si="38"/>
        <v>0.45</v>
      </c>
      <c r="J183" s="9" t="str">
        <f t="shared" si="39"/>
        <v>09/04/2013</v>
      </c>
    </row>
    <row r="184" spans="2:10" ht="11.25">
      <c r="B184" s="10" t="s">
        <v>264</v>
      </c>
      <c r="C184" s="7" t="str">
        <f t="shared" si="32"/>
        <v>PREMIER FARNELL P</v>
      </c>
      <c r="D184" s="8">
        <f t="shared" si="33"/>
        <v>0</v>
      </c>
      <c r="E184" s="8">
        <f t="shared" si="34"/>
        <v>0</v>
      </c>
      <c r="F184" s="8">
        <f t="shared" si="35"/>
        <v>228.3</v>
      </c>
      <c r="G184" s="8">
        <f t="shared" si="36"/>
        <v>-1.6</v>
      </c>
      <c r="H184" s="8">
        <f t="shared" si="37"/>
        <v>229.9</v>
      </c>
      <c r="I184" s="11">
        <f t="shared" si="38"/>
        <v>0.4465277777777778</v>
      </c>
      <c r="J184" s="9" t="str">
        <f t="shared" si="39"/>
        <v>09/04/2013</v>
      </c>
    </row>
    <row r="185" spans="2:10" ht="11.25">
      <c r="B185" s="10" t="s">
        <v>265</v>
      </c>
      <c r="C185" s="7" t="str">
        <f t="shared" si="32"/>
        <v>PERPETUAL INCOME </v>
      </c>
      <c r="D185" s="8">
        <f t="shared" si="33"/>
        <v>0</v>
      </c>
      <c r="E185" s="8">
        <f t="shared" si="34"/>
        <v>0</v>
      </c>
      <c r="F185" s="8">
        <f t="shared" si="35"/>
        <v>345.6</v>
      </c>
      <c r="G185" s="8">
        <f t="shared" si="36"/>
        <v>-4.4</v>
      </c>
      <c r="H185" s="8">
        <f t="shared" si="37"/>
        <v>350</v>
      </c>
      <c r="I185" s="11">
        <f t="shared" si="38"/>
        <v>0.44305555555555554</v>
      </c>
      <c r="J185" s="9" t="str">
        <f t="shared" si="39"/>
        <v>09/04/2013</v>
      </c>
    </row>
    <row r="186" spans="2:10" ht="11.25">
      <c r="B186" s="10" t="s">
        <v>266</v>
      </c>
      <c r="C186" s="7" t="str">
        <f t="shared" si="32"/>
        <v>PREMIER OIL PLC O</v>
      </c>
      <c r="D186" s="8">
        <f t="shared" si="33"/>
        <v>0</v>
      </c>
      <c r="E186" s="8">
        <f t="shared" si="34"/>
        <v>0</v>
      </c>
      <c r="F186" s="8">
        <f t="shared" si="35"/>
        <v>368.2</v>
      </c>
      <c r="G186" s="8">
        <f t="shared" si="36"/>
        <v>1.5</v>
      </c>
      <c r="H186" s="8">
        <f t="shared" si="37"/>
        <v>366.7</v>
      </c>
      <c r="I186" s="11">
        <f t="shared" si="38"/>
        <v>0.45</v>
      </c>
      <c r="J186" s="9" t="str">
        <f t="shared" si="39"/>
        <v>09/04/2013</v>
      </c>
    </row>
    <row r="187" spans="2:10" ht="11.25">
      <c r="B187" s="10" t="s">
        <v>267</v>
      </c>
      <c r="C187" s="7" t="str">
        <f t="shared" si="32"/>
        <v>PENNON GROUP PLC </v>
      </c>
      <c r="D187" s="8">
        <f t="shared" si="33"/>
        <v>650</v>
      </c>
      <c r="E187" s="8">
        <f t="shared" si="34"/>
        <v>720</v>
      </c>
      <c r="F187" s="8">
        <f t="shared" si="35"/>
        <v>710.8</v>
      </c>
      <c r="G187" s="8">
        <f t="shared" si="36"/>
        <v>0.3</v>
      </c>
      <c r="H187" s="8">
        <f t="shared" si="37"/>
        <v>710.5</v>
      </c>
      <c r="I187" s="11">
        <f t="shared" si="38"/>
        <v>0.45</v>
      </c>
      <c r="J187" s="9" t="str">
        <f t="shared" si="39"/>
        <v>09/04/2013</v>
      </c>
    </row>
    <row r="188" spans="2:10" ht="11.25">
      <c r="B188" s="10" t="s">
        <v>268</v>
      </c>
      <c r="C188" s="7" t="str">
        <f t="shared" si="32"/>
        <v>PRTY.L</v>
      </c>
      <c r="D188" s="8" t="str">
        <f t="shared" si="33"/>
        <v>no data</v>
      </c>
      <c r="E188" s="8" t="str">
        <f t="shared" si="34"/>
        <v>no data</v>
      </c>
      <c r="F188" s="8">
        <f t="shared" si="35"/>
        <v>0</v>
      </c>
      <c r="G188" s="8" t="str">
        <f t="shared" si="36"/>
        <v>no data</v>
      </c>
      <c r="H188" s="8" t="str">
        <f t="shared" si="37"/>
        <v>no data</v>
      </c>
      <c r="I188" s="11" t="e">
        <f t="shared" si="38"/>
        <v>#VALUE!</v>
      </c>
      <c r="J188" s="9" t="str">
        <f t="shared" si="39"/>
        <v>N/A</v>
      </c>
    </row>
    <row r="189" spans="2:10" ht="11.25">
      <c r="B189" s="10" t="s">
        <v>269</v>
      </c>
      <c r="C189" s="7" t="str">
        <f t="shared" si="32"/>
        <v>PV CRYSTALOX SOLA</v>
      </c>
      <c r="D189" s="8">
        <f t="shared" si="33"/>
        <v>9.93</v>
      </c>
      <c r="E189" s="8">
        <f t="shared" si="34"/>
        <v>12.5</v>
      </c>
      <c r="F189" s="8">
        <f t="shared" si="35"/>
        <v>11</v>
      </c>
      <c r="G189" s="8">
        <f t="shared" si="36"/>
        <v>0.25</v>
      </c>
      <c r="H189" s="8">
        <f t="shared" si="37"/>
        <v>10.75</v>
      </c>
      <c r="I189" s="11">
        <f t="shared" si="38"/>
        <v>0.42986111111111114</v>
      </c>
      <c r="J189" s="9" t="str">
        <f t="shared" si="39"/>
        <v>09/04/2013</v>
      </c>
    </row>
    <row r="190" spans="2:10" ht="11.25">
      <c r="B190" s="10" t="s">
        <v>270</v>
      </c>
      <c r="C190" s="7" t="str">
        <f t="shared" si="32"/>
        <v>PZ CUSSONS PLC OR</v>
      </c>
      <c r="D190" s="8">
        <f t="shared" si="33"/>
        <v>356</v>
      </c>
      <c r="E190" s="8">
        <f t="shared" si="34"/>
        <v>416.4</v>
      </c>
      <c r="F190" s="8">
        <f t="shared" si="35"/>
        <v>407.6</v>
      </c>
      <c r="G190" s="8">
        <f t="shared" si="36"/>
        <v>-3.1</v>
      </c>
      <c r="H190" s="8">
        <f t="shared" si="37"/>
        <v>410.7</v>
      </c>
      <c r="I190" s="11">
        <f t="shared" si="38"/>
        <v>0.44027777777777777</v>
      </c>
      <c r="J190" s="9" t="str">
        <f t="shared" si="39"/>
        <v>09/04/2013</v>
      </c>
    </row>
    <row r="191" spans="2:10" ht="11.25">
      <c r="B191" s="10" t="s">
        <v>271</v>
      </c>
      <c r="C191" s="7" t="str">
        <f t="shared" si="32"/>
        <v>QUINTAIN ESTATES </v>
      </c>
      <c r="D191" s="8">
        <f t="shared" si="33"/>
        <v>0</v>
      </c>
      <c r="E191" s="8">
        <f t="shared" si="34"/>
        <v>0</v>
      </c>
      <c r="F191" s="8">
        <f t="shared" si="35"/>
        <v>84.88</v>
      </c>
      <c r="G191" s="8">
        <f t="shared" si="36"/>
        <v>0.13</v>
      </c>
      <c r="H191" s="8">
        <f t="shared" si="37"/>
        <v>84.75</v>
      </c>
      <c r="I191" s="11">
        <f t="shared" si="38"/>
        <v>0.42986111111111114</v>
      </c>
      <c r="J191" s="9" t="str">
        <f t="shared" si="39"/>
        <v>09/04/2013</v>
      </c>
    </row>
    <row r="192" spans="2:10" ht="11.25">
      <c r="B192" s="10" t="s">
        <v>272</v>
      </c>
      <c r="C192" s="7" t="str">
        <f t="shared" si="32"/>
        <v>QINETIQ GROUP PLC</v>
      </c>
      <c r="D192" s="8">
        <f t="shared" si="33"/>
        <v>0</v>
      </c>
      <c r="E192" s="8">
        <f t="shared" si="34"/>
        <v>0</v>
      </c>
      <c r="F192" s="8">
        <f t="shared" si="35"/>
        <v>188.8</v>
      </c>
      <c r="G192" s="8">
        <f t="shared" si="36"/>
        <v>-0.5</v>
      </c>
      <c r="H192" s="8">
        <f t="shared" si="37"/>
        <v>189.3</v>
      </c>
      <c r="I192" s="11">
        <f t="shared" si="38"/>
        <v>0.4486111111111111</v>
      </c>
      <c r="J192" s="9" t="str">
        <f t="shared" si="39"/>
        <v>09/04/2013</v>
      </c>
    </row>
    <row r="193" spans="2:10" ht="11.25">
      <c r="B193" s="10" t="s">
        <v>273</v>
      </c>
      <c r="C193" s="7" t="str">
        <f t="shared" si="32"/>
        <v>RATHBONE BROTHERS</v>
      </c>
      <c r="D193" s="8">
        <f t="shared" si="33"/>
        <v>0</v>
      </c>
      <c r="E193" s="8">
        <f t="shared" si="34"/>
        <v>0</v>
      </c>
      <c r="F193" s="8">
        <f t="shared" si="35"/>
        <v>1573</v>
      </c>
      <c r="G193" s="8">
        <f t="shared" si="36"/>
        <v>-3</v>
      </c>
      <c r="H193" s="8">
        <f t="shared" si="37"/>
        <v>1576</v>
      </c>
      <c r="I193" s="11">
        <f t="shared" si="38"/>
        <v>0.42986111111111114</v>
      </c>
      <c r="J193" s="9" t="str">
        <f t="shared" si="39"/>
        <v>09/04/2013</v>
      </c>
    </row>
    <row r="194" spans="2:10" ht="11.25">
      <c r="B194" s="10" t="s">
        <v>274</v>
      </c>
      <c r="C194" s="7" t="str">
        <f t="shared" si="32"/>
        <v>RIT CAPITAL PARTN</v>
      </c>
      <c r="D194" s="8">
        <f t="shared" si="33"/>
        <v>1220</v>
      </c>
      <c r="E194" s="8">
        <f t="shared" si="34"/>
        <v>1235</v>
      </c>
      <c r="F194" s="8">
        <f t="shared" si="35"/>
        <v>1231.48</v>
      </c>
      <c r="G194" s="8">
        <f t="shared" si="36"/>
        <v>-4.52</v>
      </c>
      <c r="H194" s="8">
        <f t="shared" si="37"/>
        <v>1236</v>
      </c>
      <c r="I194" s="11">
        <f t="shared" si="38"/>
        <v>0.44236111111111115</v>
      </c>
      <c r="J194" s="9" t="str">
        <f t="shared" si="39"/>
        <v>09/04/2013</v>
      </c>
    </row>
    <row r="195" spans="2:10" ht="11.25">
      <c r="B195" s="10" t="s">
        <v>275</v>
      </c>
      <c r="C195" s="7" t="str">
        <f t="shared" si="32"/>
        <v>REDROW PLC ORD 10</v>
      </c>
      <c r="D195" s="8">
        <f t="shared" si="33"/>
        <v>0</v>
      </c>
      <c r="E195" s="8">
        <f t="shared" si="34"/>
        <v>255</v>
      </c>
      <c r="F195" s="8">
        <f t="shared" si="35"/>
        <v>226.8</v>
      </c>
      <c r="G195" s="8">
        <f t="shared" si="36"/>
        <v>-2.6</v>
      </c>
      <c r="H195" s="8">
        <f t="shared" si="37"/>
        <v>229.4</v>
      </c>
      <c r="I195" s="11">
        <f t="shared" si="38"/>
        <v>0.4326388888888889</v>
      </c>
      <c r="J195" s="9" t="str">
        <f t="shared" si="39"/>
        <v>09/04/2013</v>
      </c>
    </row>
    <row r="196" spans="2:10" ht="11.25">
      <c r="B196" s="10" t="s">
        <v>276</v>
      </c>
      <c r="C196" s="7" t="str">
        <f t="shared" si="32"/>
        <v>REGUS PLC ORD 1P</v>
      </c>
      <c r="D196" s="8">
        <f t="shared" si="33"/>
        <v>0</v>
      </c>
      <c r="E196" s="8">
        <f t="shared" si="34"/>
        <v>0</v>
      </c>
      <c r="F196" s="8">
        <f t="shared" si="35"/>
        <v>181.2</v>
      </c>
      <c r="G196" s="8">
        <f t="shared" si="36"/>
        <v>0.3</v>
      </c>
      <c r="H196" s="8">
        <f t="shared" si="37"/>
        <v>180.9</v>
      </c>
      <c r="I196" s="11">
        <f t="shared" si="38"/>
        <v>0.44930555555555557</v>
      </c>
      <c r="J196" s="9" t="str">
        <f t="shared" si="39"/>
        <v>09/04/2013</v>
      </c>
    </row>
    <row r="197" spans="2:10" ht="11.25">
      <c r="B197" s="10" t="s">
        <v>277</v>
      </c>
      <c r="C197" s="7" t="str">
        <f t="shared" si="32"/>
        <v>RIGHTMOVE PLC ORD</v>
      </c>
      <c r="D197" s="8">
        <f t="shared" si="33"/>
        <v>0</v>
      </c>
      <c r="E197" s="8">
        <f t="shared" si="34"/>
        <v>0</v>
      </c>
      <c r="F197" s="8">
        <f t="shared" si="35"/>
        <v>2343</v>
      </c>
      <c r="G197" s="8">
        <f t="shared" si="36"/>
        <v>-2</v>
      </c>
      <c r="H197" s="8">
        <f t="shared" si="37"/>
        <v>2345</v>
      </c>
      <c r="I197" s="11">
        <f t="shared" si="38"/>
        <v>0.4486111111111111</v>
      </c>
      <c r="J197" s="9" t="str">
        <f t="shared" si="39"/>
        <v>09/04/2013</v>
      </c>
    </row>
    <row r="198" spans="2:10" ht="11.25">
      <c r="B198" s="10" t="s">
        <v>278</v>
      </c>
      <c r="C198" s="7" t="str">
        <f t="shared" si="32"/>
        <v>RANK GROUP PLC OR</v>
      </c>
      <c r="D198" s="8">
        <f t="shared" si="33"/>
        <v>0</v>
      </c>
      <c r="E198" s="8">
        <f t="shared" si="34"/>
        <v>170</v>
      </c>
      <c r="F198" s="8">
        <f t="shared" si="35"/>
        <v>156.6</v>
      </c>
      <c r="G198" s="8">
        <f t="shared" si="36"/>
        <v>-0.7</v>
      </c>
      <c r="H198" s="8">
        <f t="shared" si="37"/>
        <v>157.3</v>
      </c>
      <c r="I198" s="11">
        <f t="shared" si="38"/>
        <v>0.43680555555555556</v>
      </c>
      <c r="J198" s="9" t="str">
        <f t="shared" si="39"/>
        <v>09/04/2013</v>
      </c>
    </row>
    <row r="199" spans="2:10" ht="11.25">
      <c r="B199" s="10" t="s">
        <v>279</v>
      </c>
      <c r="C199" s="7" t="str">
        <f t="shared" si="32"/>
        <v>ROTORK PLC ORD 5P</v>
      </c>
      <c r="D199" s="8">
        <f t="shared" si="33"/>
        <v>2710</v>
      </c>
      <c r="E199" s="8">
        <f t="shared" si="34"/>
        <v>3200</v>
      </c>
      <c r="F199" s="8">
        <f t="shared" si="35"/>
        <v>2720</v>
      </c>
      <c r="G199" s="8">
        <f t="shared" si="36"/>
        <v>-8</v>
      </c>
      <c r="H199" s="8">
        <f t="shared" si="37"/>
        <v>2728</v>
      </c>
      <c r="I199" s="11">
        <f t="shared" si="38"/>
        <v>0.4465277777777778</v>
      </c>
      <c r="J199" s="9" t="str">
        <f t="shared" si="39"/>
        <v>09/04/2013</v>
      </c>
    </row>
    <row r="200" spans="2:10" ht="11.25">
      <c r="B200" s="10" t="s">
        <v>280</v>
      </c>
      <c r="C200" s="7" t="str">
        <f t="shared" si="32"/>
        <v>RPS GROUP PLC ORD</v>
      </c>
      <c r="D200" s="8">
        <f t="shared" si="33"/>
        <v>235</v>
      </c>
      <c r="E200" s="8">
        <f t="shared" si="34"/>
        <v>0</v>
      </c>
      <c r="F200" s="8">
        <f t="shared" si="35"/>
        <v>252.17</v>
      </c>
      <c r="G200" s="8">
        <f t="shared" si="36"/>
        <v>-1.73</v>
      </c>
      <c r="H200" s="8">
        <f t="shared" si="37"/>
        <v>253.9</v>
      </c>
      <c r="I200" s="11">
        <f t="shared" si="38"/>
        <v>0.42986111111111114</v>
      </c>
      <c r="J200" s="9" t="str">
        <f t="shared" si="39"/>
        <v>09/04/2013</v>
      </c>
    </row>
    <row r="201" spans="2:10" ht="11.25">
      <c r="B201" s="10" t="s">
        <v>281</v>
      </c>
      <c r="C201" s="7" t="str">
        <f t="shared" si="32"/>
        <v>RANDGOLD RESOURCE</v>
      </c>
      <c r="D201" s="8">
        <f t="shared" si="33"/>
        <v>4100</v>
      </c>
      <c r="E201" s="8">
        <f t="shared" si="34"/>
        <v>5400</v>
      </c>
      <c r="F201" s="8">
        <f t="shared" si="35"/>
        <v>5100</v>
      </c>
      <c r="G201" s="8">
        <f t="shared" si="36"/>
        <v>-20</v>
      </c>
      <c r="H201" s="8">
        <f t="shared" si="37"/>
        <v>5120</v>
      </c>
      <c r="I201" s="11">
        <f t="shared" si="38"/>
        <v>0.45069444444444445</v>
      </c>
      <c r="J201" s="9" t="str">
        <f t="shared" si="39"/>
        <v>09/04/2013</v>
      </c>
    </row>
    <row r="202" spans="2:10" ht="11.25">
      <c r="B202" s="10" t="s">
        <v>282</v>
      </c>
      <c r="C202" s="7" t="str">
        <f t="shared" si="32"/>
        <v>RENISHAW PLC ORD </v>
      </c>
      <c r="D202" s="8">
        <f t="shared" si="33"/>
        <v>0</v>
      </c>
      <c r="E202" s="8">
        <f t="shared" si="34"/>
        <v>0</v>
      </c>
      <c r="F202" s="8">
        <f t="shared" si="35"/>
        <v>1749.56</v>
      </c>
      <c r="G202" s="8">
        <f t="shared" si="36"/>
        <v>4.56</v>
      </c>
      <c r="H202" s="8">
        <f t="shared" si="37"/>
        <v>1745</v>
      </c>
      <c r="I202" s="11">
        <f t="shared" si="38"/>
        <v>0.44375000000000003</v>
      </c>
      <c r="J202" s="9" t="str">
        <f t="shared" si="39"/>
        <v>09/04/2013</v>
      </c>
    </row>
    <row r="203" spans="2:10" ht="11.25">
      <c r="B203" s="10" t="s">
        <v>283</v>
      </c>
      <c r="C203" s="7" t="str">
        <f t="shared" si="32"/>
        <v>RESTAURANT GROUP </v>
      </c>
      <c r="D203" s="8">
        <f t="shared" si="33"/>
        <v>504</v>
      </c>
      <c r="E203" s="8">
        <f t="shared" si="34"/>
        <v>0</v>
      </c>
      <c r="F203" s="8">
        <f t="shared" si="35"/>
        <v>548.5</v>
      </c>
      <c r="G203" s="8">
        <f t="shared" si="36"/>
        <v>-7.5</v>
      </c>
      <c r="H203" s="8">
        <f t="shared" si="37"/>
        <v>556</v>
      </c>
      <c r="I203" s="11">
        <f t="shared" si="38"/>
        <v>0.4409722222222222</v>
      </c>
      <c r="J203" s="9" t="str">
        <f t="shared" si="39"/>
        <v>09/04/2013</v>
      </c>
    </row>
    <row r="204" spans="2:10" ht="11.25">
      <c r="B204" s="10" t="s">
        <v>284</v>
      </c>
      <c r="C204" s="7" t="str">
        <f t="shared" si="32"/>
        <v>SOUTHERN CROSS HE</v>
      </c>
      <c r="D204" s="8">
        <f t="shared" si="33"/>
        <v>0</v>
      </c>
      <c r="E204" s="8">
        <f t="shared" si="34"/>
        <v>0</v>
      </c>
      <c r="F204" s="8">
        <f t="shared" si="35"/>
        <v>6.25</v>
      </c>
      <c r="G204" s="8">
        <f t="shared" si="36"/>
        <v>0</v>
      </c>
      <c r="H204" s="8">
        <f t="shared" si="37"/>
        <v>6.25</v>
      </c>
      <c r="I204" s="11">
        <f t="shared" si="38"/>
        <v>0.42986111111111114</v>
      </c>
      <c r="J204" s="9" t="str">
        <f t="shared" si="39"/>
        <v>09/04/2013</v>
      </c>
    </row>
    <row r="205" spans="2:10" ht="11.25">
      <c r="B205" s="10" t="s">
        <v>285</v>
      </c>
      <c r="C205" s="7" t="str">
        <f t="shared" si="32"/>
        <v>SCOTTISH INVESTME</v>
      </c>
      <c r="D205" s="8">
        <f t="shared" si="33"/>
        <v>0</v>
      </c>
      <c r="E205" s="8">
        <f t="shared" si="34"/>
        <v>627</v>
      </c>
      <c r="F205" s="8">
        <f t="shared" si="35"/>
        <v>575.3</v>
      </c>
      <c r="G205" s="8">
        <f t="shared" si="36"/>
        <v>0.8</v>
      </c>
      <c r="H205" s="8">
        <f t="shared" si="37"/>
        <v>574.5</v>
      </c>
      <c r="I205" s="11">
        <f t="shared" si="38"/>
        <v>0.4409722222222222</v>
      </c>
      <c r="J205" s="9" t="str">
        <f t="shared" si="39"/>
        <v>09/04/2013</v>
      </c>
    </row>
    <row r="206" spans="2:10" ht="11.25">
      <c r="B206" s="10" t="s">
        <v>286</v>
      </c>
      <c r="C206" s="7" t="str">
        <f t="shared" si="32"/>
        <v>SPEEDY HIRE PLC O</v>
      </c>
      <c r="D206" s="8">
        <f t="shared" si="33"/>
        <v>0</v>
      </c>
      <c r="E206" s="8">
        <f t="shared" si="34"/>
        <v>59</v>
      </c>
      <c r="F206" s="8">
        <f t="shared" si="35"/>
        <v>58.48</v>
      </c>
      <c r="G206" s="8">
        <f t="shared" si="36"/>
        <v>0.98</v>
      </c>
      <c r="H206" s="8">
        <f t="shared" si="37"/>
        <v>57.5</v>
      </c>
      <c r="I206" s="11">
        <f t="shared" si="38"/>
        <v>0.4479166666666667</v>
      </c>
      <c r="J206" s="9" t="str">
        <f t="shared" si="39"/>
        <v>09/04/2013</v>
      </c>
    </row>
    <row r="207" spans="2:10" ht="11.25">
      <c r="B207" s="10" t="s">
        <v>287</v>
      </c>
      <c r="C207" s="7" t="str">
        <f t="shared" si="32"/>
        <v>SEVERFIELD-ROWEN </v>
      </c>
      <c r="D207" s="8">
        <f t="shared" si="33"/>
        <v>0</v>
      </c>
      <c r="E207" s="8">
        <f t="shared" si="34"/>
        <v>59.75</v>
      </c>
      <c r="F207" s="8">
        <f t="shared" si="35"/>
        <v>56.8</v>
      </c>
      <c r="G207" s="8">
        <f t="shared" si="36"/>
        <v>1.3</v>
      </c>
      <c r="H207" s="8">
        <f t="shared" si="37"/>
        <v>55.5</v>
      </c>
      <c r="I207" s="11">
        <f t="shared" si="38"/>
        <v>0.43472222222222223</v>
      </c>
      <c r="J207" s="9" t="str">
        <f t="shared" si="39"/>
        <v>09/04/2013</v>
      </c>
    </row>
    <row r="208" spans="2:10" ht="11.25">
      <c r="B208" s="10" t="s">
        <v>0</v>
      </c>
      <c r="C208" s="7" t="str">
        <f t="shared" si="32"/>
        <v>STAGECOACH GROUP </v>
      </c>
      <c r="D208" s="8">
        <f t="shared" si="33"/>
        <v>276</v>
      </c>
      <c r="E208" s="8">
        <f t="shared" si="34"/>
        <v>0</v>
      </c>
      <c r="F208" s="8">
        <f t="shared" si="35"/>
        <v>320.7</v>
      </c>
      <c r="G208" s="8">
        <f t="shared" si="36"/>
        <v>-0.7</v>
      </c>
      <c r="H208" s="8">
        <f t="shared" si="37"/>
        <v>321.4</v>
      </c>
      <c r="I208" s="11">
        <f t="shared" si="38"/>
        <v>0.44722222222222224</v>
      </c>
      <c r="J208" s="9" t="str">
        <f t="shared" si="39"/>
        <v>09/04/2013</v>
      </c>
    </row>
    <row r="209" spans="2:10" ht="11.25">
      <c r="B209" s="10" t="s">
        <v>1</v>
      </c>
      <c r="C209" s="7" t="str">
        <f t="shared" si="32"/>
        <v>SEGRO PLC ORD 10P</v>
      </c>
      <c r="D209" s="8">
        <f t="shared" si="33"/>
        <v>278</v>
      </c>
      <c r="E209" s="8">
        <f t="shared" si="34"/>
        <v>0</v>
      </c>
      <c r="F209" s="8">
        <f t="shared" si="35"/>
        <v>284</v>
      </c>
      <c r="G209" s="8">
        <f t="shared" si="36"/>
        <v>-3.6</v>
      </c>
      <c r="H209" s="8">
        <f t="shared" si="37"/>
        <v>287.6</v>
      </c>
      <c r="I209" s="11">
        <f t="shared" si="38"/>
        <v>0.44930555555555557</v>
      </c>
      <c r="J209" s="9" t="str">
        <f t="shared" si="39"/>
        <v>09/04/2013</v>
      </c>
    </row>
    <row r="210" spans="2:10" ht="11.25">
      <c r="B210" s="10" t="s">
        <v>381</v>
      </c>
      <c r="C210" s="7" t="str">
        <f t="shared" si="32"/>
        <v>SHAFTESBURY PLC O</v>
      </c>
      <c r="D210" s="8">
        <f t="shared" si="33"/>
        <v>0</v>
      </c>
      <c r="E210" s="8">
        <f t="shared" si="34"/>
        <v>0</v>
      </c>
      <c r="F210" s="8">
        <f t="shared" si="35"/>
        <v>580.5</v>
      </c>
      <c r="G210" s="8">
        <f t="shared" si="36"/>
        <v>-6</v>
      </c>
      <c r="H210" s="8">
        <f t="shared" si="37"/>
        <v>586.5</v>
      </c>
      <c r="I210" s="11">
        <f t="shared" si="38"/>
        <v>0.45</v>
      </c>
      <c r="J210" s="9" t="str">
        <f t="shared" si="39"/>
        <v>09/04/2013</v>
      </c>
    </row>
    <row r="211" spans="2:10" ht="11.25">
      <c r="B211" s="10" t="s">
        <v>2</v>
      </c>
      <c r="C211" s="7" t="str">
        <f t="shared" si="32"/>
        <v>SIG PLC ORD 10P</v>
      </c>
      <c r="D211" s="8">
        <f t="shared" si="33"/>
        <v>149</v>
      </c>
      <c r="E211" s="8">
        <f t="shared" si="34"/>
        <v>0</v>
      </c>
      <c r="F211" s="8">
        <f t="shared" si="35"/>
        <v>179.5</v>
      </c>
      <c r="G211" s="8">
        <f t="shared" si="36"/>
        <v>0.5</v>
      </c>
      <c r="H211" s="8">
        <f t="shared" si="37"/>
        <v>179</v>
      </c>
      <c r="I211" s="11">
        <f t="shared" si="38"/>
        <v>0.4465277777777778</v>
      </c>
      <c r="J211" s="9" t="str">
        <f t="shared" si="39"/>
        <v>09/04/2013</v>
      </c>
    </row>
    <row r="212" spans="2:10" ht="11.25">
      <c r="B212" s="10" t="s">
        <v>3</v>
      </c>
      <c r="C212" s="7" t="str">
        <f t="shared" si="32"/>
        <v>SOCO INTERNATIONA</v>
      </c>
      <c r="D212" s="8">
        <f t="shared" si="33"/>
        <v>315</v>
      </c>
      <c r="E212" s="8">
        <f t="shared" si="34"/>
        <v>405</v>
      </c>
      <c r="F212" s="8">
        <f t="shared" si="35"/>
        <v>398.98</v>
      </c>
      <c r="G212" s="8">
        <f t="shared" si="36"/>
        <v>-0.32</v>
      </c>
      <c r="H212" s="8">
        <f t="shared" si="37"/>
        <v>399.3</v>
      </c>
      <c r="I212" s="11">
        <f t="shared" si="38"/>
        <v>0.4444444444444445</v>
      </c>
      <c r="J212" s="9" t="str">
        <f t="shared" si="39"/>
        <v>09/04/2013</v>
      </c>
    </row>
    <row r="213" spans="2:10" ht="11.25">
      <c r="B213" s="10" t="s">
        <v>4</v>
      </c>
      <c r="C213" s="7" t="str">
        <f t="shared" si="32"/>
        <v>SIGNET JEWELERS L</v>
      </c>
      <c r="D213" s="8">
        <f t="shared" si="33"/>
        <v>0</v>
      </c>
      <c r="E213" s="8">
        <f t="shared" si="34"/>
        <v>0</v>
      </c>
      <c r="F213" s="8">
        <f t="shared" si="35"/>
        <v>4294</v>
      </c>
      <c r="G213" s="8">
        <f t="shared" si="36"/>
        <v>-19</v>
      </c>
      <c r="H213" s="8">
        <f t="shared" si="37"/>
        <v>4313</v>
      </c>
      <c r="I213" s="11">
        <f t="shared" si="38"/>
        <v>0.4354166666666667</v>
      </c>
      <c r="J213" s="9" t="str">
        <f t="shared" si="39"/>
        <v>09/04/2013</v>
      </c>
    </row>
    <row r="214" spans="2:10" ht="11.25">
      <c r="B214" s="10" t="s">
        <v>5</v>
      </c>
      <c r="C214" s="7" t="str">
        <f t="shared" si="32"/>
        <v>SHANKS GROUP PLC </v>
      </c>
      <c r="D214" s="8">
        <f t="shared" si="33"/>
        <v>0</v>
      </c>
      <c r="E214" s="8">
        <f t="shared" si="34"/>
        <v>97</v>
      </c>
      <c r="F214" s="8">
        <f t="shared" si="35"/>
        <v>94.53</v>
      </c>
      <c r="G214" s="8">
        <f t="shared" si="36"/>
        <v>-0.47</v>
      </c>
      <c r="H214" s="8">
        <f t="shared" si="37"/>
        <v>95</v>
      </c>
      <c r="I214" s="11">
        <f t="shared" si="38"/>
        <v>0.43680555555555556</v>
      </c>
      <c r="J214" s="9" t="str">
        <f t="shared" si="39"/>
        <v>09/04/2013</v>
      </c>
    </row>
    <row r="215" spans="2:10" ht="11.25">
      <c r="B215" s="10" t="s">
        <v>6</v>
      </c>
      <c r="C215" s="7" t="str">
        <f t="shared" si="32"/>
        <v>SMITH (DS) PLC OR</v>
      </c>
      <c r="D215" s="8">
        <f t="shared" si="33"/>
        <v>245</v>
      </c>
      <c r="E215" s="8">
        <f t="shared" si="34"/>
        <v>0</v>
      </c>
      <c r="F215" s="8">
        <f t="shared" si="35"/>
        <v>271.9</v>
      </c>
      <c r="G215" s="8">
        <f t="shared" si="36"/>
        <v>4.4</v>
      </c>
      <c r="H215" s="8">
        <f t="shared" si="37"/>
        <v>267.5</v>
      </c>
      <c r="I215" s="11">
        <f t="shared" si="38"/>
        <v>0.45</v>
      </c>
      <c r="J215" s="9" t="str">
        <f t="shared" si="39"/>
        <v>09/04/2013</v>
      </c>
    </row>
    <row r="216" spans="2:10" ht="11.25">
      <c r="B216" s="10" t="s">
        <v>7</v>
      </c>
      <c r="C216" s="7" t="str">
        <f t="shared" si="32"/>
        <v>ST.MODWEN PROPERT</v>
      </c>
      <c r="D216" s="8">
        <f t="shared" si="33"/>
        <v>0</v>
      </c>
      <c r="E216" s="8">
        <f t="shared" si="34"/>
        <v>0</v>
      </c>
      <c r="F216" s="8">
        <f t="shared" si="35"/>
        <v>295.4</v>
      </c>
      <c r="G216" s="8">
        <f t="shared" si="36"/>
        <v>7.5</v>
      </c>
      <c r="H216" s="8">
        <f t="shared" si="37"/>
        <v>287.9</v>
      </c>
      <c r="I216" s="11">
        <f t="shared" si="38"/>
        <v>0.4465277777777778</v>
      </c>
      <c r="J216" s="9" t="str">
        <f t="shared" si="39"/>
        <v>09/04/2013</v>
      </c>
    </row>
    <row r="217" spans="2:10" ht="11.25">
      <c r="B217" s="10" t="s">
        <v>8</v>
      </c>
      <c r="C217" s="7" t="str">
        <f t="shared" si="32"/>
        <v>SCOTTISH MORTGAGE</v>
      </c>
      <c r="D217" s="8">
        <f t="shared" si="33"/>
        <v>868</v>
      </c>
      <c r="E217" s="8">
        <f t="shared" si="34"/>
        <v>0</v>
      </c>
      <c r="F217" s="8">
        <f t="shared" si="35"/>
        <v>881.5</v>
      </c>
      <c r="G217" s="8">
        <f t="shared" si="36"/>
        <v>-4.5</v>
      </c>
      <c r="H217" s="8">
        <f t="shared" si="37"/>
        <v>886</v>
      </c>
      <c r="I217" s="11">
        <f t="shared" si="38"/>
        <v>0.4451388888888889</v>
      </c>
      <c r="J217" s="9" t="str">
        <f t="shared" si="39"/>
        <v>09/04/2013</v>
      </c>
    </row>
    <row r="218" spans="2:10" ht="11.25">
      <c r="B218" s="10" t="s">
        <v>9</v>
      </c>
      <c r="C218" s="7" t="str">
        <f t="shared" si="32"/>
        <v>WH SMITH PLC ORD </v>
      </c>
      <c r="D218" s="8">
        <f t="shared" si="33"/>
        <v>716</v>
      </c>
      <c r="E218" s="8">
        <f t="shared" si="34"/>
        <v>0</v>
      </c>
      <c r="F218" s="8">
        <f t="shared" si="35"/>
        <v>845</v>
      </c>
      <c r="G218" s="8">
        <f t="shared" si="36"/>
        <v>-1.5</v>
      </c>
      <c r="H218" s="8">
        <f t="shared" si="37"/>
        <v>846.5</v>
      </c>
      <c r="I218" s="11">
        <f t="shared" si="38"/>
        <v>0.4486111111111111</v>
      </c>
      <c r="J218" s="9" t="str">
        <f t="shared" si="39"/>
        <v>09/04/2013</v>
      </c>
    </row>
    <row r="219" spans="2:10" ht="11.25">
      <c r="B219" s="10" t="s">
        <v>10</v>
      </c>
      <c r="C219" s="7" t="str">
        <f t="shared" si="32"/>
        <v>SPORTS DIRECT INT</v>
      </c>
      <c r="D219" s="8">
        <f t="shared" si="33"/>
        <v>0</v>
      </c>
      <c r="E219" s="8">
        <f t="shared" si="34"/>
        <v>0</v>
      </c>
      <c r="F219" s="8">
        <f t="shared" si="35"/>
        <v>691.5</v>
      </c>
      <c r="G219" s="8">
        <f t="shared" si="36"/>
        <v>1.5</v>
      </c>
      <c r="H219" s="8">
        <f t="shared" si="37"/>
        <v>690</v>
      </c>
      <c r="I219" s="11">
        <f t="shared" si="38"/>
        <v>0.45069444444444445</v>
      </c>
      <c r="J219" s="9" t="str">
        <f t="shared" si="39"/>
        <v>09/04/2013</v>
      </c>
    </row>
    <row r="220" spans="2:10" ht="11.25">
      <c r="B220" s="10" t="s">
        <v>11</v>
      </c>
      <c r="C220" s="7" t="str">
        <f t="shared" si="32"/>
        <v>SPIRENT COMMUNICA</v>
      </c>
      <c r="D220" s="8">
        <f t="shared" si="33"/>
        <v>0</v>
      </c>
      <c r="E220" s="8">
        <f t="shared" si="34"/>
        <v>0</v>
      </c>
      <c r="F220" s="8">
        <f t="shared" si="35"/>
        <v>132</v>
      </c>
      <c r="G220" s="8">
        <f t="shared" si="36"/>
        <v>-2.6</v>
      </c>
      <c r="H220" s="8">
        <f t="shared" si="37"/>
        <v>134.6</v>
      </c>
      <c r="I220" s="11">
        <f t="shared" si="38"/>
        <v>0.45</v>
      </c>
      <c r="J220" s="9" t="str">
        <f t="shared" si="39"/>
        <v>09/04/2013</v>
      </c>
    </row>
    <row r="221" spans="2:10" ht="11.25">
      <c r="B221" s="10" t="s">
        <v>12</v>
      </c>
      <c r="C221" s="7" t="str">
        <f t="shared" si="32"/>
        <v>SPIRAX-SARCO ENGI</v>
      </c>
      <c r="D221" s="8">
        <f t="shared" si="33"/>
        <v>0</v>
      </c>
      <c r="E221" s="8">
        <f t="shared" si="34"/>
        <v>0</v>
      </c>
      <c r="F221" s="8">
        <f t="shared" si="35"/>
        <v>3009</v>
      </c>
      <c r="G221" s="8">
        <f t="shared" si="36"/>
        <v>-8</v>
      </c>
      <c r="H221" s="8">
        <f t="shared" si="37"/>
        <v>3017</v>
      </c>
      <c r="I221" s="11">
        <f t="shared" si="38"/>
        <v>0.44930555555555557</v>
      </c>
      <c r="J221" s="9" t="str">
        <f t="shared" si="39"/>
        <v>09/04/2013</v>
      </c>
    </row>
    <row r="222" spans="2:10" ht="11.25">
      <c r="B222" s="10" t="s">
        <v>13</v>
      </c>
      <c r="C222" s="7" t="str">
        <f t="shared" si="32"/>
        <v>SERCO GROUP PLC O</v>
      </c>
      <c r="D222" s="8">
        <f t="shared" si="33"/>
        <v>0</v>
      </c>
      <c r="E222" s="8">
        <f t="shared" si="34"/>
        <v>0</v>
      </c>
      <c r="F222" s="8">
        <f t="shared" si="35"/>
        <v>549.5</v>
      </c>
      <c r="G222" s="8">
        <f t="shared" si="36"/>
        <v>-0.5</v>
      </c>
      <c r="H222" s="8">
        <f t="shared" si="37"/>
        <v>550</v>
      </c>
      <c r="I222" s="11">
        <f t="shared" si="38"/>
        <v>0.4479166666666667</v>
      </c>
      <c r="J222" s="9" t="str">
        <f t="shared" si="39"/>
        <v>09/04/2013</v>
      </c>
    </row>
    <row r="223" spans="2:10" ht="11.25">
      <c r="B223" s="10" t="s">
        <v>14</v>
      </c>
      <c r="C223" s="7" t="str">
        <f t="shared" si="32"/>
        <v>SSL.L</v>
      </c>
      <c r="D223" s="8" t="str">
        <f t="shared" si="33"/>
        <v>no data</v>
      </c>
      <c r="E223" s="8" t="str">
        <f t="shared" si="34"/>
        <v>no data</v>
      </c>
      <c r="F223" s="8">
        <f t="shared" si="35"/>
        <v>0</v>
      </c>
      <c r="G223" s="8" t="str">
        <f t="shared" si="36"/>
        <v>no data</v>
      </c>
      <c r="H223" s="8" t="str">
        <f t="shared" si="37"/>
        <v>no data</v>
      </c>
      <c r="I223" s="11" t="e">
        <f t="shared" si="38"/>
        <v>#VALUE!</v>
      </c>
      <c r="J223" s="9" t="str">
        <f t="shared" si="39"/>
        <v>N/A</v>
      </c>
    </row>
    <row r="224" spans="2:10" ht="11.25">
      <c r="B224" s="10" t="s">
        <v>15</v>
      </c>
      <c r="C224" s="7" t="str">
        <f t="shared" si="32"/>
        <v>STHREE PLC ORD 1P</v>
      </c>
      <c r="D224" s="8">
        <f t="shared" si="33"/>
        <v>0</v>
      </c>
      <c r="E224" s="8">
        <f t="shared" si="34"/>
        <v>0</v>
      </c>
      <c r="F224" s="8">
        <f t="shared" si="35"/>
        <v>343.5</v>
      </c>
      <c r="G224" s="8">
        <f t="shared" si="36"/>
        <v>-4.25</v>
      </c>
      <c r="H224" s="8">
        <f t="shared" si="37"/>
        <v>347.75</v>
      </c>
      <c r="I224" s="11">
        <f t="shared" si="38"/>
        <v>0.4375</v>
      </c>
      <c r="J224" s="9" t="str">
        <f t="shared" si="39"/>
        <v>09/04/2013</v>
      </c>
    </row>
    <row r="225" spans="2:10" ht="11.25">
      <c r="B225" s="10" t="s">
        <v>16</v>
      </c>
      <c r="C225" s="7" t="str">
        <f t="shared" si="32"/>
        <v>ST. JAMES'S PLACE</v>
      </c>
      <c r="D225" s="8">
        <f t="shared" si="33"/>
        <v>0</v>
      </c>
      <c r="E225" s="8">
        <f t="shared" si="34"/>
        <v>0</v>
      </c>
      <c r="F225" s="8">
        <f t="shared" si="35"/>
        <v>596.5</v>
      </c>
      <c r="G225" s="8">
        <f t="shared" si="36"/>
        <v>-10</v>
      </c>
      <c r="H225" s="8">
        <f t="shared" si="37"/>
        <v>606.5</v>
      </c>
      <c r="I225" s="11">
        <f t="shared" si="38"/>
        <v>0.44930555555555557</v>
      </c>
      <c r="J225" s="9" t="str">
        <f t="shared" si="39"/>
        <v>09/04/2013</v>
      </c>
    </row>
    <row r="226" spans="2:10" ht="11.25">
      <c r="B226" s="10" t="s">
        <v>17</v>
      </c>
      <c r="C226" s="7" t="str">
        <f t="shared" si="32"/>
        <v>SVG CAPITAL PLC O</v>
      </c>
      <c r="D226" s="8">
        <f t="shared" si="33"/>
        <v>0</v>
      </c>
      <c r="E226" s="8">
        <f t="shared" si="34"/>
        <v>0</v>
      </c>
      <c r="F226" s="8">
        <f t="shared" si="35"/>
        <v>399</v>
      </c>
      <c r="G226" s="8">
        <f t="shared" si="36"/>
        <v>1.6</v>
      </c>
      <c r="H226" s="8">
        <f t="shared" si="37"/>
        <v>397.4</v>
      </c>
      <c r="I226" s="11">
        <f t="shared" si="38"/>
        <v>0.4305555555555556</v>
      </c>
      <c r="J226" s="9" t="str">
        <f t="shared" si="39"/>
        <v>09/04/2013</v>
      </c>
    </row>
    <row r="227" spans="2:10" ht="11.25">
      <c r="B227" s="10" t="s">
        <v>18</v>
      </c>
      <c r="C227" s="7" t="str">
        <f t="shared" si="32"/>
        <v>SAVILLS PLC ORD 2</v>
      </c>
      <c r="D227" s="8">
        <f t="shared" si="33"/>
        <v>0</v>
      </c>
      <c r="E227" s="8">
        <f t="shared" si="34"/>
        <v>667</v>
      </c>
      <c r="F227" s="8">
        <f t="shared" si="35"/>
        <v>613.5</v>
      </c>
      <c r="G227" s="8">
        <f t="shared" si="36"/>
        <v>0</v>
      </c>
      <c r="H227" s="8">
        <f t="shared" si="37"/>
        <v>613.5</v>
      </c>
      <c r="I227" s="11">
        <f t="shared" si="38"/>
        <v>0.43194444444444446</v>
      </c>
      <c r="J227" s="9" t="str">
        <f t="shared" si="39"/>
        <v>09/04/2013</v>
      </c>
    </row>
    <row r="228" spans="2:10" ht="11.25">
      <c r="B228" s="10" t="s">
        <v>19</v>
      </c>
      <c r="C228" s="7" t="str">
        <f t="shared" si="32"/>
        <v>SPECTRIS PLC ORD </v>
      </c>
      <c r="D228" s="8">
        <f t="shared" si="33"/>
        <v>2070</v>
      </c>
      <c r="E228" s="8">
        <f t="shared" si="34"/>
        <v>0</v>
      </c>
      <c r="F228" s="8">
        <f t="shared" si="35"/>
        <v>2275</v>
      </c>
      <c r="G228" s="8">
        <f t="shared" si="36"/>
        <v>-5</v>
      </c>
      <c r="H228" s="8">
        <f t="shared" si="37"/>
        <v>2280</v>
      </c>
      <c r="I228" s="11">
        <f t="shared" si="38"/>
        <v>0.45069444444444445</v>
      </c>
      <c r="J228" s="9" t="str">
        <f t="shared" si="39"/>
        <v>09/04/2013</v>
      </c>
    </row>
    <row r="229" spans="2:10" ht="11.25">
      <c r="B229" s="10" t="s">
        <v>20</v>
      </c>
      <c r="C229" s="7" t="str">
        <f t="shared" si="32"/>
        <v>TALVIVAARA MINING</v>
      </c>
      <c r="D229" s="8">
        <f t="shared" si="33"/>
        <v>8.65</v>
      </c>
      <c r="E229" s="8">
        <f t="shared" si="34"/>
        <v>0</v>
      </c>
      <c r="F229" s="8">
        <f t="shared" si="35"/>
        <v>9</v>
      </c>
      <c r="G229" s="8">
        <f t="shared" si="36"/>
        <v>-0.04</v>
      </c>
      <c r="H229" s="8">
        <f t="shared" si="37"/>
        <v>9.04</v>
      </c>
      <c r="I229" s="11">
        <f t="shared" si="38"/>
        <v>0.4305555555555556</v>
      </c>
      <c r="J229" s="9" t="str">
        <f t="shared" si="39"/>
        <v>09/04/2013</v>
      </c>
    </row>
    <row r="230" spans="2:10" ht="11.25">
      <c r="B230" s="10" t="s">
        <v>21</v>
      </c>
      <c r="C230" s="7" t="str">
        <f t="shared" si="32"/>
        <v>THOMAS COOK GROUP</v>
      </c>
      <c r="D230" s="8">
        <f t="shared" si="33"/>
        <v>134.5</v>
      </c>
      <c r="E230" s="8">
        <f t="shared" si="34"/>
        <v>143</v>
      </c>
      <c r="F230" s="8">
        <f t="shared" si="35"/>
        <v>134.57</v>
      </c>
      <c r="G230" s="8">
        <f t="shared" si="36"/>
        <v>-8.03</v>
      </c>
      <c r="H230" s="8">
        <f t="shared" si="37"/>
        <v>142.6</v>
      </c>
      <c r="I230" s="11">
        <f t="shared" si="38"/>
        <v>0.45069444444444445</v>
      </c>
      <c r="J230" s="9" t="str">
        <f t="shared" si="39"/>
        <v>09/04/2013</v>
      </c>
    </row>
    <row r="231" spans="2:10" ht="11.25">
      <c r="B231" s="10" t="s">
        <v>22</v>
      </c>
      <c r="C231" s="7" t="str">
        <f aca="true" t="shared" si="40" ref="C231:C258">getdata($B231,1)</f>
        <v>TEMPLETON EMERGIN</v>
      </c>
      <c r="D231" s="8">
        <f aca="true" t="shared" si="41" ref="D231:D258">getdata($B231,2)</f>
        <v>520</v>
      </c>
      <c r="E231" s="8">
        <f aca="true" t="shared" si="42" ref="E231:E258">getdata($B231,3)</f>
        <v>600</v>
      </c>
      <c r="F231" s="8">
        <f aca="true" t="shared" si="43" ref="F231:F258">getdata($B231,4)</f>
        <v>531.8</v>
      </c>
      <c r="G231" s="8">
        <f aca="true" t="shared" si="44" ref="G231:G258">getdata($B231,5)</f>
        <v>0.3</v>
      </c>
      <c r="H231" s="8">
        <f aca="true" t="shared" si="45" ref="H231:H258">getdata($B231,6)</f>
        <v>531.5</v>
      </c>
      <c r="I231" s="11">
        <f aca="true" t="shared" si="46" ref="I231:I258">LEFT(getdata($B231,7),LEN(getdata($B231,7))-2)+5/24</f>
        <v>0.44583333333333336</v>
      </c>
      <c r="J231" s="9" t="str">
        <f aca="true" t="shared" si="47" ref="J231:J258">getdata($B231,8)</f>
        <v>09/04/2013</v>
      </c>
    </row>
    <row r="232" spans="2:10" ht="11.25">
      <c r="B232" s="10" t="s">
        <v>23</v>
      </c>
      <c r="C232" s="7" t="str">
        <f t="shared" si="40"/>
        <v>TULLETT PREBON PL</v>
      </c>
      <c r="D232" s="8">
        <f t="shared" si="41"/>
        <v>0</v>
      </c>
      <c r="E232" s="8">
        <f t="shared" si="42"/>
        <v>0</v>
      </c>
      <c r="F232" s="8">
        <f t="shared" si="43"/>
        <v>359.1</v>
      </c>
      <c r="G232" s="8">
        <f t="shared" si="44"/>
        <v>-0.8</v>
      </c>
      <c r="H232" s="8">
        <f t="shared" si="45"/>
        <v>359.9</v>
      </c>
      <c r="I232" s="11">
        <f t="shared" si="46"/>
        <v>0.4465277777777778</v>
      </c>
      <c r="J232" s="9" t="str">
        <f t="shared" si="47"/>
        <v>09/04/2013</v>
      </c>
    </row>
    <row r="233" spans="2:10" ht="11.25">
      <c r="B233" s="10" t="s">
        <v>24</v>
      </c>
      <c r="C233" s="7" t="str">
        <f t="shared" si="40"/>
        <v>TEMPLE BAR INVEST</v>
      </c>
      <c r="D233" s="8">
        <f t="shared" si="41"/>
        <v>0</v>
      </c>
      <c r="E233" s="8">
        <f t="shared" si="42"/>
        <v>0</v>
      </c>
      <c r="F233" s="8">
        <f t="shared" si="43"/>
        <v>1190</v>
      </c>
      <c r="G233" s="8">
        <f t="shared" si="44"/>
        <v>-5</v>
      </c>
      <c r="H233" s="8">
        <f t="shared" si="45"/>
        <v>1195</v>
      </c>
      <c r="I233" s="11">
        <f t="shared" si="46"/>
        <v>0.4444444444444445</v>
      </c>
      <c r="J233" s="9" t="str">
        <f t="shared" si="47"/>
        <v>09/04/2013</v>
      </c>
    </row>
    <row r="234" spans="2:10" ht="11.25">
      <c r="B234" s="10" t="s">
        <v>25</v>
      </c>
      <c r="C234" s="7" t="str">
        <f t="shared" si="40"/>
        <v>TRINITY MIRROR PL</v>
      </c>
      <c r="D234" s="8">
        <f t="shared" si="41"/>
        <v>0</v>
      </c>
      <c r="E234" s="8">
        <f t="shared" si="42"/>
        <v>0</v>
      </c>
      <c r="F234" s="8">
        <f t="shared" si="43"/>
        <v>120.5</v>
      </c>
      <c r="G234" s="8">
        <f t="shared" si="44"/>
        <v>-1</v>
      </c>
      <c r="H234" s="8">
        <f t="shared" si="45"/>
        <v>121.5</v>
      </c>
      <c r="I234" s="11">
        <f t="shared" si="46"/>
        <v>0.4305555555555556</v>
      </c>
      <c r="J234" s="9" t="str">
        <f t="shared" si="47"/>
        <v>09/04/2013</v>
      </c>
    </row>
    <row r="235" spans="2:10" ht="11.25">
      <c r="B235" s="10" t="s">
        <v>26</v>
      </c>
      <c r="C235" s="7" t="str">
        <f t="shared" si="40"/>
        <v>TNS.L</v>
      </c>
      <c r="D235" s="8" t="str">
        <f t="shared" si="41"/>
        <v>no data</v>
      </c>
      <c r="E235" s="8" t="str">
        <f t="shared" si="42"/>
        <v>no data</v>
      </c>
      <c r="F235" s="8">
        <f t="shared" si="43"/>
        <v>0</v>
      </c>
      <c r="G235" s="8" t="str">
        <f t="shared" si="44"/>
        <v>no data</v>
      </c>
      <c r="H235" s="8" t="str">
        <f t="shared" si="45"/>
        <v>no data</v>
      </c>
      <c r="I235" s="11" t="e">
        <f t="shared" si="46"/>
        <v>#VALUE!</v>
      </c>
      <c r="J235" s="9" t="str">
        <f t="shared" si="47"/>
        <v>N/A</v>
      </c>
    </row>
    <row r="236" spans="2:10" ht="11.25">
      <c r="B236" s="10" t="s">
        <v>27</v>
      </c>
      <c r="C236" s="7" t="str">
        <f t="shared" si="40"/>
        <v>TOMK.L</v>
      </c>
      <c r="D236" s="8" t="str">
        <f t="shared" si="41"/>
        <v>no data</v>
      </c>
      <c r="E236" s="8" t="str">
        <f t="shared" si="42"/>
        <v>no data</v>
      </c>
      <c r="F236" s="8">
        <f t="shared" si="43"/>
        <v>0</v>
      </c>
      <c r="G236" s="8" t="str">
        <f t="shared" si="44"/>
        <v>no data</v>
      </c>
      <c r="H236" s="8" t="str">
        <f t="shared" si="45"/>
        <v>no data</v>
      </c>
      <c r="I236" s="11" t="e">
        <f t="shared" si="46"/>
        <v>#VALUE!</v>
      </c>
      <c r="J236" s="9" t="str">
        <f t="shared" si="47"/>
        <v>N/A</v>
      </c>
    </row>
    <row r="237" spans="2:10" ht="11.25">
      <c r="B237" s="10" t="s">
        <v>28</v>
      </c>
      <c r="C237" s="7" t="str">
        <f t="shared" si="40"/>
        <v>TRAVIS PERKINS PL</v>
      </c>
      <c r="D237" s="8">
        <f t="shared" si="41"/>
        <v>0</v>
      </c>
      <c r="E237" s="8">
        <f t="shared" si="42"/>
        <v>0</v>
      </c>
      <c r="F237" s="8">
        <f t="shared" si="43"/>
        <v>1566</v>
      </c>
      <c r="G237" s="8">
        <f t="shared" si="44"/>
        <v>-30</v>
      </c>
      <c r="H237" s="8">
        <f t="shared" si="45"/>
        <v>1596</v>
      </c>
      <c r="I237" s="11">
        <f t="shared" si="46"/>
        <v>0.45069444444444445</v>
      </c>
      <c r="J237" s="9" t="str">
        <f t="shared" si="47"/>
        <v>09/04/2013</v>
      </c>
    </row>
    <row r="238" spans="2:10" ht="11.25">
      <c r="B238" s="10" t="s">
        <v>29</v>
      </c>
      <c r="C238" s="7" t="str">
        <f t="shared" si="40"/>
        <v>TR PROPERTY INVES</v>
      </c>
      <c r="D238" s="8">
        <f t="shared" si="41"/>
        <v>0</v>
      </c>
      <c r="E238" s="8">
        <f t="shared" si="42"/>
        <v>0</v>
      </c>
      <c r="F238" s="8">
        <f t="shared" si="43"/>
        <v>206.7</v>
      </c>
      <c r="G238" s="8">
        <f t="shared" si="44"/>
        <v>0.2</v>
      </c>
      <c r="H238" s="8">
        <f t="shared" si="45"/>
        <v>206.5</v>
      </c>
      <c r="I238" s="11">
        <f t="shared" si="46"/>
        <v>0.44305555555555554</v>
      </c>
      <c r="J238" s="9" t="str">
        <f t="shared" si="47"/>
        <v>09/04/2013</v>
      </c>
    </row>
    <row r="239" spans="2:10" ht="11.25">
      <c r="B239" s="10" t="s">
        <v>30</v>
      </c>
      <c r="C239" s="7" t="str">
        <f t="shared" si="40"/>
        <v>TR PROPERTY SIGMA</v>
      </c>
      <c r="D239" s="8" t="str">
        <f t="shared" si="41"/>
        <v>no data</v>
      </c>
      <c r="E239" s="8" t="str">
        <f t="shared" si="42"/>
        <v>no data</v>
      </c>
      <c r="F239" s="8">
        <f t="shared" si="43"/>
        <v>101</v>
      </c>
      <c r="G239" s="8">
        <f t="shared" si="44"/>
        <v>-1</v>
      </c>
      <c r="H239" s="8">
        <f t="shared" si="45"/>
        <v>102</v>
      </c>
      <c r="I239" s="11">
        <f t="shared" si="46"/>
        <v>0.375</v>
      </c>
      <c r="J239" s="9" t="str">
        <f t="shared" si="47"/>
        <v>13/12/2012</v>
      </c>
    </row>
    <row r="240" spans="2:10" ht="11.25">
      <c r="B240" s="10" t="s">
        <v>31</v>
      </c>
      <c r="C240" s="7" t="str">
        <f t="shared" si="40"/>
        <v>EUR TO GBP</v>
      </c>
      <c r="D240" s="8" t="str">
        <f t="shared" si="41"/>
        <v>no data</v>
      </c>
      <c r="E240" s="8" t="str">
        <f t="shared" si="42"/>
        <v>no data</v>
      </c>
      <c r="F240" s="8">
        <f t="shared" si="43"/>
        <v>0.84</v>
      </c>
      <c r="G240" s="8" t="str">
        <f t="shared" si="44"/>
        <v>no data</v>
      </c>
      <c r="H240" s="8" t="str">
        <f t="shared" si="45"/>
        <v>no data</v>
      </c>
      <c r="I240" s="11">
        <f t="shared" si="46"/>
        <v>0.4604166666666667</v>
      </c>
      <c r="J240" s="9" t="str">
        <f t="shared" si="47"/>
        <v>09/04/2013</v>
      </c>
    </row>
    <row r="241" spans="2:10" ht="11.25">
      <c r="B241" s="10" t="s">
        <v>32</v>
      </c>
      <c r="C241" s="7" t="str">
        <f t="shared" si="40"/>
        <v>UBM PLC ORD 10P</v>
      </c>
      <c r="D241" s="8">
        <f t="shared" si="41"/>
        <v>690</v>
      </c>
      <c r="E241" s="8">
        <f t="shared" si="42"/>
        <v>756</v>
      </c>
      <c r="F241" s="8">
        <f t="shared" si="43"/>
        <v>699.5</v>
      </c>
      <c r="G241" s="8">
        <f t="shared" si="44"/>
        <v>-3.5</v>
      </c>
      <c r="H241" s="8">
        <f t="shared" si="45"/>
        <v>703</v>
      </c>
      <c r="I241" s="11">
        <f t="shared" si="46"/>
        <v>0.45069444444444445</v>
      </c>
      <c r="J241" s="9" t="str">
        <f t="shared" si="47"/>
        <v>09/04/2013</v>
      </c>
    </row>
    <row r="242" spans="2:10" ht="11.25">
      <c r="B242" s="10" t="s">
        <v>33</v>
      </c>
      <c r="C242" s="7" t="str">
        <f t="shared" si="40"/>
        <v>UK COAL PLC ORD 1</v>
      </c>
      <c r="D242" s="8">
        <f t="shared" si="41"/>
        <v>0</v>
      </c>
      <c r="E242" s="8">
        <f t="shared" si="42"/>
        <v>0</v>
      </c>
      <c r="F242" s="8">
        <f t="shared" si="43"/>
        <v>0</v>
      </c>
      <c r="G242" s="8">
        <f t="shared" si="44"/>
        <v>0</v>
      </c>
      <c r="H242" s="8" t="str">
        <f t="shared" si="45"/>
        <v>no data</v>
      </c>
      <c r="I242" s="11" t="e">
        <f t="shared" si="46"/>
        <v>#VALUE!</v>
      </c>
      <c r="J242" s="9" t="str">
        <f t="shared" si="47"/>
        <v>N/A</v>
      </c>
    </row>
    <row r="243" spans="2:10" ht="11.25">
      <c r="B243" s="10" t="s">
        <v>34</v>
      </c>
      <c r="C243" s="7" t="str">
        <f t="shared" si="40"/>
        <v>UK COMMERCIAL PRO</v>
      </c>
      <c r="D243" s="8">
        <f t="shared" si="41"/>
        <v>0</v>
      </c>
      <c r="E243" s="8">
        <f t="shared" si="42"/>
        <v>81</v>
      </c>
      <c r="F243" s="8">
        <f t="shared" si="43"/>
        <v>76.4</v>
      </c>
      <c r="G243" s="8">
        <f t="shared" si="44"/>
        <v>1.3</v>
      </c>
      <c r="H243" s="8">
        <f t="shared" si="45"/>
        <v>75.1</v>
      </c>
      <c r="I243" s="11">
        <f t="shared" si="46"/>
        <v>0.4444444444444445</v>
      </c>
      <c r="J243" s="9" t="str">
        <f t="shared" si="47"/>
        <v>09/04/2013</v>
      </c>
    </row>
    <row r="244" spans="2:10" ht="11.25">
      <c r="B244" s="10" t="s">
        <v>35</v>
      </c>
      <c r="C244" s="7" t="str">
        <f t="shared" si="40"/>
        <v>ULTRA ELECTRONICS</v>
      </c>
      <c r="D244" s="8">
        <f t="shared" si="41"/>
        <v>1370</v>
      </c>
      <c r="E244" s="8">
        <f t="shared" si="42"/>
        <v>0</v>
      </c>
      <c r="F244" s="8">
        <f t="shared" si="43"/>
        <v>1864</v>
      </c>
      <c r="G244" s="8">
        <f t="shared" si="44"/>
        <v>-6</v>
      </c>
      <c r="H244" s="8">
        <f t="shared" si="45"/>
        <v>1870</v>
      </c>
      <c r="I244" s="11">
        <f t="shared" si="46"/>
        <v>0.45</v>
      </c>
      <c r="J244" s="9" t="str">
        <f t="shared" si="47"/>
        <v>09/04/2013</v>
      </c>
    </row>
    <row r="245" spans="2:10" ht="11.25">
      <c r="B245" s="10" t="s">
        <v>36</v>
      </c>
      <c r="C245" s="7" t="str">
        <f t="shared" si="40"/>
        <v>UNITE GROUP PLC O</v>
      </c>
      <c r="D245" s="8">
        <f t="shared" si="41"/>
        <v>0</v>
      </c>
      <c r="E245" s="8">
        <f t="shared" si="42"/>
        <v>0</v>
      </c>
      <c r="F245" s="8">
        <f t="shared" si="43"/>
        <v>350.9</v>
      </c>
      <c r="G245" s="8">
        <f t="shared" si="44"/>
        <v>-2.3</v>
      </c>
      <c r="H245" s="8">
        <f t="shared" si="45"/>
        <v>353.2</v>
      </c>
      <c r="I245" s="11">
        <f t="shared" si="46"/>
        <v>0.4305555555555556</v>
      </c>
      <c r="J245" s="9" t="str">
        <f t="shared" si="47"/>
        <v>09/04/2013</v>
      </c>
    </row>
    <row r="246" spans="2:10" ht="11.25">
      <c r="B246" s="10" t="s">
        <v>37</v>
      </c>
      <c r="C246" s="7" t="str">
        <f t="shared" si="40"/>
        <v>VICTREX PLC ORD 1</v>
      </c>
      <c r="D246" s="8">
        <f t="shared" si="41"/>
        <v>0</v>
      </c>
      <c r="E246" s="8">
        <f t="shared" si="42"/>
        <v>0</v>
      </c>
      <c r="F246" s="8">
        <f t="shared" si="43"/>
        <v>1586</v>
      </c>
      <c r="G246" s="8">
        <f t="shared" si="44"/>
        <v>-8</v>
      </c>
      <c r="H246" s="8">
        <f t="shared" si="45"/>
        <v>1594</v>
      </c>
      <c r="I246" s="11">
        <f t="shared" si="46"/>
        <v>0.4486111111111111</v>
      </c>
      <c r="J246" s="9" t="str">
        <f t="shared" si="47"/>
        <v>09/04/2013</v>
      </c>
    </row>
    <row r="247" spans="2:10" ht="11.25">
      <c r="B247" s="10" t="s">
        <v>38</v>
      </c>
      <c r="C247" s="7" t="str">
        <f t="shared" si="40"/>
        <v>VPC.L</v>
      </c>
      <c r="D247" s="8" t="str">
        <f t="shared" si="41"/>
        <v>no data</v>
      </c>
      <c r="E247" s="8" t="str">
        <f t="shared" si="42"/>
        <v>no data</v>
      </c>
      <c r="F247" s="8">
        <f t="shared" si="43"/>
        <v>0</v>
      </c>
      <c r="G247" s="8" t="str">
        <f t="shared" si="44"/>
        <v>no data</v>
      </c>
      <c r="H247" s="8" t="str">
        <f t="shared" si="45"/>
        <v>no data</v>
      </c>
      <c r="I247" s="11" t="e">
        <f t="shared" si="46"/>
        <v>#VALUE!</v>
      </c>
      <c r="J247" s="9" t="str">
        <f t="shared" si="47"/>
        <v>N/A</v>
      </c>
    </row>
    <row r="248" spans="2:10" ht="11.25">
      <c r="B248" s="10" t="s">
        <v>39</v>
      </c>
      <c r="C248" s="7" t="str">
        <f t="shared" si="40"/>
        <v>VTG.L</v>
      </c>
      <c r="D248" s="8" t="str">
        <f t="shared" si="41"/>
        <v>no data</v>
      </c>
      <c r="E248" s="8" t="str">
        <f t="shared" si="42"/>
        <v>no data</v>
      </c>
      <c r="F248" s="8">
        <f t="shared" si="43"/>
        <v>0</v>
      </c>
      <c r="G248" s="8" t="str">
        <f t="shared" si="44"/>
        <v>no data</v>
      </c>
      <c r="H248" s="8" t="str">
        <f t="shared" si="45"/>
        <v>no data</v>
      </c>
      <c r="I248" s="11" t="e">
        <f t="shared" si="46"/>
        <v>#VALUE!</v>
      </c>
      <c r="J248" s="9" t="str">
        <f t="shared" si="47"/>
        <v>N/A</v>
      </c>
    </row>
    <row r="249" spans="2:10" ht="11.25">
      <c r="B249" s="10" t="s">
        <v>40</v>
      </c>
      <c r="C249" s="7" t="str">
        <f t="shared" si="40"/>
        <v>WEIR GROUP PLC OR</v>
      </c>
      <c r="D249" s="8">
        <f t="shared" si="41"/>
        <v>2150</v>
      </c>
      <c r="E249" s="8">
        <f t="shared" si="42"/>
        <v>2290</v>
      </c>
      <c r="F249" s="8">
        <f t="shared" si="43"/>
        <v>2200</v>
      </c>
      <c r="G249" s="8">
        <f t="shared" si="44"/>
        <v>-30</v>
      </c>
      <c r="H249" s="8">
        <f t="shared" si="45"/>
        <v>2230</v>
      </c>
      <c r="I249" s="11">
        <f t="shared" si="46"/>
        <v>0.45069444444444445</v>
      </c>
      <c r="J249" s="9" t="str">
        <f t="shared" si="47"/>
        <v>09/04/2013</v>
      </c>
    </row>
    <row r="250" spans="2:10" ht="11.25">
      <c r="B250" s="10" t="s">
        <v>41</v>
      </c>
      <c r="C250" s="7" t="str">
        <f t="shared" si="40"/>
        <v>WOOD GROUP (JOHN)</v>
      </c>
      <c r="D250" s="8">
        <f t="shared" si="41"/>
        <v>785</v>
      </c>
      <c r="E250" s="8">
        <f t="shared" si="42"/>
        <v>850</v>
      </c>
      <c r="F250" s="8">
        <f t="shared" si="43"/>
        <v>802</v>
      </c>
      <c r="G250" s="8">
        <f t="shared" si="44"/>
        <v>-1.5</v>
      </c>
      <c r="H250" s="8">
        <f t="shared" si="45"/>
        <v>803.5</v>
      </c>
      <c r="I250" s="11">
        <f t="shared" si="46"/>
        <v>0.45069444444444445</v>
      </c>
      <c r="J250" s="9" t="str">
        <f t="shared" si="47"/>
        <v>09/04/2013</v>
      </c>
    </row>
    <row r="251" spans="2:10" ht="11.25">
      <c r="B251" s="10" t="s">
        <v>42</v>
      </c>
      <c r="C251" s="7" t="str">
        <f t="shared" si="40"/>
        <v>WINCANTON PLC ORD</v>
      </c>
      <c r="D251" s="8">
        <f t="shared" si="41"/>
        <v>76</v>
      </c>
      <c r="E251" s="8">
        <f t="shared" si="42"/>
        <v>0</v>
      </c>
      <c r="F251" s="8">
        <f t="shared" si="43"/>
        <v>93.25</v>
      </c>
      <c r="G251" s="8">
        <f t="shared" si="44"/>
        <v>4.25</v>
      </c>
      <c r="H251" s="8">
        <f t="shared" si="45"/>
        <v>89</v>
      </c>
      <c r="I251" s="11">
        <f t="shared" si="46"/>
        <v>0.45069444444444445</v>
      </c>
      <c r="J251" s="9" t="str">
        <f t="shared" si="47"/>
        <v>09/04/2013</v>
      </c>
    </row>
    <row r="252" spans="2:10" ht="11.25">
      <c r="B252" s="10" t="s">
        <v>43</v>
      </c>
      <c r="C252" s="7" t="str">
        <f t="shared" si="40"/>
        <v>WORKSPACE GROUP P</v>
      </c>
      <c r="D252" s="8">
        <f t="shared" si="41"/>
        <v>425</v>
      </c>
      <c r="E252" s="8">
        <f t="shared" si="42"/>
        <v>475</v>
      </c>
      <c r="F252" s="8">
        <f t="shared" si="43"/>
        <v>422.68</v>
      </c>
      <c r="G252" s="8">
        <f t="shared" si="44"/>
        <v>-3.32</v>
      </c>
      <c r="H252" s="8">
        <f t="shared" si="45"/>
        <v>426</v>
      </c>
      <c r="I252" s="11">
        <f t="shared" si="46"/>
        <v>0.43333333333333335</v>
      </c>
      <c r="J252" s="9" t="str">
        <f t="shared" si="47"/>
        <v>09/04/2013</v>
      </c>
    </row>
    <row r="253" spans="2:10" ht="11.25">
      <c r="B253" s="10" t="s">
        <v>44</v>
      </c>
      <c r="C253" s="7" t="str">
        <f t="shared" si="40"/>
        <v>WILLIAM HILL PLC </v>
      </c>
      <c r="D253" s="8">
        <f t="shared" si="41"/>
        <v>0</v>
      </c>
      <c r="E253" s="8">
        <f t="shared" si="42"/>
        <v>429.5</v>
      </c>
      <c r="F253" s="8">
        <f t="shared" si="43"/>
        <v>405.63</v>
      </c>
      <c r="G253" s="8">
        <f t="shared" si="44"/>
        <v>-9.27</v>
      </c>
      <c r="H253" s="8">
        <f t="shared" si="45"/>
        <v>414.9</v>
      </c>
      <c r="I253" s="11">
        <f t="shared" si="46"/>
        <v>0.45069444444444445</v>
      </c>
      <c r="J253" s="9" t="str">
        <f t="shared" si="47"/>
        <v>09/04/2013</v>
      </c>
    </row>
    <row r="254" spans="2:10" ht="11.25">
      <c r="B254" s="10" t="s">
        <v>45</v>
      </c>
      <c r="C254" s="7">
        <f t="shared" si="40"/>
      </c>
      <c r="D254" s="8">
        <f t="shared" si="41"/>
        <v>0</v>
      </c>
      <c r="E254" s="8">
        <f t="shared" si="42"/>
        <v>0</v>
      </c>
      <c r="F254" s="8">
        <f t="shared" si="43"/>
        <v>0</v>
      </c>
      <c r="G254" s="8">
        <f t="shared" si="44"/>
        <v>0</v>
      </c>
      <c r="H254" s="8" t="str">
        <f t="shared" si="45"/>
        <v>no data</v>
      </c>
      <c r="I254" s="11" t="e">
        <f t="shared" si="46"/>
        <v>#VALUE!</v>
      </c>
      <c r="J254" s="9" t="str">
        <f t="shared" si="47"/>
        <v>N/A</v>
      </c>
    </row>
    <row r="255" spans="2:10" ht="11.25">
      <c r="B255" s="10" t="s">
        <v>46</v>
      </c>
      <c r="C255" s="7" t="str">
        <f t="shared" si="40"/>
        <v>WSM.L</v>
      </c>
      <c r="D255" s="8" t="str">
        <f t="shared" si="41"/>
        <v>no data</v>
      </c>
      <c r="E255" s="8" t="str">
        <f t="shared" si="42"/>
        <v>no data</v>
      </c>
      <c r="F255" s="8">
        <f t="shared" si="43"/>
        <v>0</v>
      </c>
      <c r="G255" s="8" t="str">
        <f t="shared" si="44"/>
        <v>no data</v>
      </c>
      <c r="H255" s="8" t="str">
        <f t="shared" si="45"/>
        <v>no data</v>
      </c>
      <c r="I255" s="11" t="e">
        <f t="shared" si="46"/>
        <v>#VALUE!</v>
      </c>
      <c r="J255" s="9" t="str">
        <f t="shared" si="47"/>
        <v>N/A</v>
      </c>
    </row>
    <row r="256" spans="2:10" ht="11.25">
      <c r="B256" s="10" t="s">
        <v>47</v>
      </c>
      <c r="C256" s="7" t="str">
        <f t="shared" si="40"/>
        <v>WITAN INVESTMENT </v>
      </c>
      <c r="D256" s="8">
        <f t="shared" si="41"/>
        <v>0</v>
      </c>
      <c r="E256" s="8">
        <f t="shared" si="42"/>
        <v>682</v>
      </c>
      <c r="F256" s="8">
        <f t="shared" si="43"/>
        <v>614.43</v>
      </c>
      <c r="G256" s="8">
        <f t="shared" si="44"/>
        <v>-2.57</v>
      </c>
      <c r="H256" s="8">
        <f t="shared" si="45"/>
        <v>617</v>
      </c>
      <c r="I256" s="11">
        <f t="shared" si="46"/>
        <v>0.43680555555555556</v>
      </c>
      <c r="J256" s="9" t="str">
        <f t="shared" si="47"/>
        <v>09/04/2013</v>
      </c>
    </row>
    <row r="257" spans="2:10" ht="11.25">
      <c r="B257" s="10" t="s">
        <v>48</v>
      </c>
      <c r="C257" s="7" t="str">
        <f t="shared" si="40"/>
        <v>XCHANGING PLC ORD</v>
      </c>
      <c r="D257" s="8">
        <f t="shared" si="41"/>
        <v>0</v>
      </c>
      <c r="E257" s="8">
        <f t="shared" si="42"/>
        <v>137</v>
      </c>
      <c r="F257" s="8">
        <f t="shared" si="43"/>
        <v>124</v>
      </c>
      <c r="G257" s="8">
        <f t="shared" si="44"/>
        <v>1</v>
      </c>
      <c r="H257" s="8">
        <f t="shared" si="45"/>
        <v>123</v>
      </c>
      <c r="I257" s="11">
        <f t="shared" si="46"/>
        <v>0.4305555555555556</v>
      </c>
      <c r="J257" s="9" t="str">
        <f t="shared" si="47"/>
        <v>09/04/2013</v>
      </c>
    </row>
    <row r="258" spans="2:10" ht="11.25">
      <c r="B258" s="10" t="s">
        <v>49</v>
      </c>
      <c r="C258" s="7" t="str">
        <f t="shared" si="40"/>
        <v>3I INFRASTRUCTURE</v>
      </c>
      <c r="D258" s="8">
        <f t="shared" si="41"/>
        <v>0</v>
      </c>
      <c r="E258" s="8">
        <f t="shared" si="42"/>
        <v>0</v>
      </c>
      <c r="F258" s="8">
        <f t="shared" si="43"/>
        <v>135.2</v>
      </c>
      <c r="G258" s="8">
        <f t="shared" si="44"/>
        <v>0.1</v>
      </c>
      <c r="H258" s="8">
        <f t="shared" si="45"/>
        <v>135.1</v>
      </c>
      <c r="I258" s="11">
        <f t="shared" si="46"/>
        <v>0.43680555555555556</v>
      </c>
      <c r="J258" s="9" t="str">
        <f t="shared" si="47"/>
        <v>09/04/2013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J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17.421875" style="1" customWidth="1"/>
    <col min="4" max="6" width="8.140625" style="1" customWidth="1"/>
    <col min="7" max="8" width="11.140625" style="1" customWidth="1"/>
    <col min="9" max="16384" width="9.140625" style="1" customWidth="1"/>
  </cols>
  <sheetData>
    <row r="1" ht="11.25"/>
    <row r="2" ht="15.75">
      <c r="C2" s="2" t="s">
        <v>401</v>
      </c>
    </row>
    <row r="3" spans="3:6" ht="12.75">
      <c r="C3" s="3" t="s">
        <v>407</v>
      </c>
      <c r="E3" s="3"/>
      <c r="F3" s="4" t="str">
        <f>HYPERLINK("http://finance.yahoo.com/lookup","Yahoo lookup")</f>
        <v>Yahoo lookup</v>
      </c>
    </row>
    <row r="4" ht="11.25">
      <c r="C4" s="3" t="s">
        <v>405</v>
      </c>
    </row>
    <row r="5" ht="11.25">
      <c r="C5" s="3" t="s">
        <v>402</v>
      </c>
    </row>
    <row r="6" ht="11.25">
      <c r="C6" s="3" t="s">
        <v>403</v>
      </c>
    </row>
    <row r="7" ht="11.25">
      <c r="B7" s="3"/>
    </row>
    <row r="9" spans="2:10" ht="11.25">
      <c r="B9" s="5" t="s">
        <v>288</v>
      </c>
      <c r="C9" s="5" t="s">
        <v>289</v>
      </c>
      <c r="D9" s="6" t="s">
        <v>290</v>
      </c>
      <c r="E9" s="6" t="s">
        <v>291</v>
      </c>
      <c r="F9" s="6" t="s">
        <v>292</v>
      </c>
      <c r="G9" s="6" t="s">
        <v>293</v>
      </c>
      <c r="H9" s="6" t="s">
        <v>294</v>
      </c>
      <c r="I9" s="6" t="s">
        <v>404</v>
      </c>
      <c r="J9" s="6" t="s">
        <v>400</v>
      </c>
    </row>
    <row r="10" spans="2:10" ht="11.25">
      <c r="B10" s="10" t="s">
        <v>50</v>
      </c>
      <c r="C10" s="7" t="str">
        <f aca="true" t="shared" si="0" ref="C10:C39">getdata($B10,1)</f>
        <v>3M COMPANY COMMON</v>
      </c>
      <c r="D10" s="8">
        <f aca="true" t="shared" si="1" ref="D10:D39">getdata($B10,2)</f>
        <v>84</v>
      </c>
      <c r="E10" s="8">
        <f aca="true" t="shared" si="2" ref="E10:E39">getdata($B10,3)</f>
        <v>115.95</v>
      </c>
      <c r="F10" s="8">
        <f aca="true" t="shared" si="3" ref="F10:F39">getdata($B10,4)</f>
        <v>113.22</v>
      </c>
      <c r="G10" s="8">
        <f aca="true" t="shared" si="4" ref="G10:G39">getdata($B10,5)</f>
        <v>0</v>
      </c>
      <c r="H10" s="8">
        <f aca="true" t="shared" si="5" ref="H10:H39">getdata($B10,6)</f>
        <v>113.22</v>
      </c>
      <c r="I10" s="11" t="str">
        <f>getdata($B10,7)</f>
        <v>4:02PM</v>
      </c>
      <c r="J10" s="9" t="str">
        <f aca="true" t="shared" si="6" ref="J10:J39">getdata($B10,8)</f>
        <v>09/03/2013</v>
      </c>
    </row>
    <row r="11" spans="2:10" ht="11.25">
      <c r="B11" s="10" t="s">
        <v>51</v>
      </c>
      <c r="C11" s="7" t="str">
        <f t="shared" si="0"/>
        <v>INTERNATIONAL BUS</v>
      </c>
      <c r="D11" s="8">
        <f t="shared" si="1"/>
        <v>180.02</v>
      </c>
      <c r="E11" s="8">
        <f t="shared" si="2"/>
        <v>183.95</v>
      </c>
      <c r="F11" s="8">
        <f t="shared" si="3"/>
        <v>183.96</v>
      </c>
      <c r="G11" s="8">
        <f t="shared" si="4"/>
        <v>0</v>
      </c>
      <c r="H11" s="8">
        <f t="shared" si="5"/>
        <v>183.96</v>
      </c>
      <c r="I11" s="11" t="str">
        <f aca="true" t="shared" si="7" ref="I11:I39">getdata($B11,7)</f>
        <v>4:00PM</v>
      </c>
      <c r="J11" s="9" t="str">
        <f t="shared" si="6"/>
        <v>09/03/2013</v>
      </c>
    </row>
    <row r="12" spans="2:10" ht="11.25">
      <c r="B12" s="10" t="s">
        <v>52</v>
      </c>
      <c r="C12" s="7" t="str">
        <f t="shared" si="0"/>
        <v>ALTRIA GROUP</v>
      </c>
      <c r="D12" s="8" t="e">
        <f t="shared" si="1"/>
        <v>#VALUE!</v>
      </c>
      <c r="E12" s="8">
        <f t="shared" si="2"/>
        <v>33.64</v>
      </c>
      <c r="F12" s="8">
        <f t="shared" si="3"/>
        <v>34.49</v>
      </c>
      <c r="G12" s="8">
        <f t="shared" si="4"/>
        <v>33.83</v>
      </c>
      <c r="H12" s="8">
        <f t="shared" si="5"/>
        <v>0</v>
      </c>
      <c r="I12" s="11" t="str">
        <f t="shared" si="7"/>
        <v>33.83</v>
      </c>
      <c r="J12" s="9" t="str">
        <f t="shared" si="6"/>
        <v>4:00PM</v>
      </c>
    </row>
    <row r="13" spans="2:10" ht="11.25">
      <c r="B13" s="10" t="s">
        <v>53</v>
      </c>
      <c r="C13" s="7" t="str">
        <f t="shared" si="0"/>
        <v>AMERICAN INTERNAT</v>
      </c>
      <c r="D13" s="8">
        <f t="shared" si="1"/>
        <v>46.52</v>
      </c>
      <c r="E13" s="8">
        <f t="shared" si="2"/>
        <v>48.49</v>
      </c>
      <c r="F13" s="8">
        <f t="shared" si="3"/>
        <v>47.67</v>
      </c>
      <c r="G13" s="8">
        <f t="shared" si="4"/>
        <v>0</v>
      </c>
      <c r="H13" s="8">
        <f t="shared" si="5"/>
        <v>47.67</v>
      </c>
      <c r="I13" s="11" t="str">
        <f t="shared" si="7"/>
        <v>4:00PM</v>
      </c>
      <c r="J13" s="9" t="str">
        <f t="shared" si="6"/>
        <v>09/03/2013</v>
      </c>
    </row>
    <row r="14" spans="2:10" ht="11.25">
      <c r="B14" s="10" t="s">
        <v>54</v>
      </c>
      <c r="C14" s="7" t="str">
        <f t="shared" si="0"/>
        <v>AMERICAN EXPRESS </v>
      </c>
      <c r="D14" s="8">
        <f t="shared" si="1"/>
        <v>70</v>
      </c>
      <c r="E14" s="8">
        <f t="shared" si="2"/>
        <v>77.3</v>
      </c>
      <c r="F14" s="8">
        <f t="shared" si="3"/>
        <v>72.43</v>
      </c>
      <c r="G14" s="8">
        <f t="shared" si="4"/>
        <v>0</v>
      </c>
      <c r="H14" s="8">
        <f t="shared" si="5"/>
        <v>72.43</v>
      </c>
      <c r="I14" s="11" t="str">
        <f t="shared" si="7"/>
        <v>4:01PM</v>
      </c>
      <c r="J14" s="9" t="str">
        <f t="shared" si="6"/>
        <v>09/03/2013</v>
      </c>
    </row>
    <row r="15" spans="2:10" ht="11.25">
      <c r="B15" s="10" t="s">
        <v>55</v>
      </c>
      <c r="C15" s="7" t="str">
        <f t="shared" si="0"/>
        <v>AT&amp;T INC.</v>
      </c>
      <c r="D15" s="8">
        <f t="shared" si="1"/>
        <v>33.21</v>
      </c>
      <c r="E15" s="8">
        <f t="shared" si="2"/>
        <v>33.39</v>
      </c>
      <c r="F15" s="8">
        <f t="shared" si="3"/>
        <v>33.32</v>
      </c>
      <c r="G15" s="8">
        <f t="shared" si="4"/>
        <v>0</v>
      </c>
      <c r="H15" s="8">
        <f t="shared" si="5"/>
        <v>33.32</v>
      </c>
      <c r="I15" s="11" t="str">
        <f t="shared" si="7"/>
        <v>4:00PM</v>
      </c>
      <c r="J15" s="9" t="str">
        <f t="shared" si="6"/>
        <v>09/03/2013</v>
      </c>
    </row>
    <row r="16" spans="2:10" ht="11.25">
      <c r="B16" s="10" t="s">
        <v>56</v>
      </c>
      <c r="C16" s="7" t="str">
        <f t="shared" si="0"/>
        <v>BOEING COMPANY (T</v>
      </c>
      <c r="D16" s="8">
        <f t="shared" si="1"/>
        <v>102.65</v>
      </c>
      <c r="E16" s="8">
        <f t="shared" si="2"/>
        <v>113</v>
      </c>
      <c r="F16" s="8">
        <f t="shared" si="3"/>
        <v>105.01</v>
      </c>
      <c r="G16" s="8">
        <f t="shared" si="4"/>
        <v>0</v>
      </c>
      <c r="H16" s="8">
        <f t="shared" si="5"/>
        <v>105.01</v>
      </c>
      <c r="I16" s="11" t="str">
        <f t="shared" si="7"/>
        <v>4:02PM</v>
      </c>
      <c r="J16" s="9" t="str">
        <f t="shared" si="6"/>
        <v>09/03/2013</v>
      </c>
    </row>
    <row r="17" spans="2:10" ht="11.25">
      <c r="B17" s="10" t="s">
        <v>57</v>
      </c>
      <c r="C17" s="7" t="str">
        <f t="shared" si="0"/>
        <v>CATERPILLAR</v>
      </c>
      <c r="D17" s="8" t="e">
        <f t="shared" si="1"/>
        <v>#VALUE!</v>
      </c>
      <c r="E17" s="8">
        <f t="shared" si="2"/>
        <v>81.51</v>
      </c>
      <c r="F17" s="8">
        <f t="shared" si="3"/>
        <v>83</v>
      </c>
      <c r="G17" s="8">
        <f t="shared" si="4"/>
        <v>82.51</v>
      </c>
      <c r="H17" s="8">
        <f t="shared" si="5"/>
        <v>0</v>
      </c>
      <c r="I17" s="11" t="str">
        <f t="shared" si="7"/>
        <v>82.51</v>
      </c>
      <c r="J17" s="9" t="str">
        <f t="shared" si="6"/>
        <v>4:00PM</v>
      </c>
    </row>
    <row r="18" spans="2:10" ht="11.25">
      <c r="B18" s="10" t="s">
        <v>58</v>
      </c>
      <c r="C18" s="7" t="str">
        <f t="shared" si="0"/>
        <v>CITIGROUP</v>
      </c>
      <c r="D18" s="8" t="e">
        <f t="shared" si="1"/>
        <v>#VALUE!</v>
      </c>
      <c r="E18" s="8">
        <f t="shared" si="2"/>
        <v>48.61</v>
      </c>
      <c r="F18" s="8">
        <f t="shared" si="3"/>
        <v>49.93</v>
      </c>
      <c r="G18" s="8">
        <f t="shared" si="4"/>
        <v>49.37</v>
      </c>
      <c r="H18" s="8">
        <f t="shared" si="5"/>
        <v>0</v>
      </c>
      <c r="I18" s="11" t="str">
        <f t="shared" si="7"/>
        <v>49.37</v>
      </c>
      <c r="J18" s="9" t="str">
        <f t="shared" si="6"/>
        <v>4:00PM</v>
      </c>
    </row>
    <row r="19" spans="2:10" ht="11.25">
      <c r="B19" s="10" t="s">
        <v>59</v>
      </c>
      <c r="C19" s="7" t="str">
        <f t="shared" si="0"/>
        <v>PROCTER &amp; GAMBLE </v>
      </c>
      <c r="D19" s="8">
        <f t="shared" si="1"/>
        <v>76.01</v>
      </c>
      <c r="E19" s="8">
        <f t="shared" si="2"/>
        <v>77.8</v>
      </c>
      <c r="F19" s="8">
        <f t="shared" si="3"/>
        <v>77.75</v>
      </c>
      <c r="G19" s="8">
        <f t="shared" si="4"/>
        <v>0</v>
      </c>
      <c r="H19" s="8">
        <f t="shared" si="5"/>
        <v>77.75</v>
      </c>
      <c r="I19" s="11" t="str">
        <f t="shared" si="7"/>
        <v>4:00PM</v>
      </c>
      <c r="J19" s="9" t="str">
        <f t="shared" si="6"/>
        <v>09/03/2013</v>
      </c>
    </row>
    <row r="20" spans="2:10" ht="11.25">
      <c r="B20" s="10" t="s">
        <v>60</v>
      </c>
      <c r="C20" s="7" t="str">
        <f t="shared" si="0"/>
        <v>E.I. DU PONT DE N</v>
      </c>
      <c r="D20" s="8">
        <f t="shared" si="1"/>
        <v>56.01</v>
      </c>
      <c r="E20" s="8">
        <f t="shared" si="2"/>
        <v>56.54</v>
      </c>
      <c r="F20" s="8">
        <f t="shared" si="3"/>
        <v>56.39</v>
      </c>
      <c r="G20" s="8">
        <f t="shared" si="4"/>
        <v>0</v>
      </c>
      <c r="H20" s="8">
        <f t="shared" si="5"/>
        <v>56.39</v>
      </c>
      <c r="I20" s="11" t="str">
        <f t="shared" si="7"/>
        <v>4:00PM</v>
      </c>
      <c r="J20" s="9" t="str">
        <f t="shared" si="6"/>
        <v>09/03/2013</v>
      </c>
    </row>
    <row r="21" spans="2:10" ht="11.25">
      <c r="B21" s="10" t="s">
        <v>61</v>
      </c>
      <c r="C21" s="7" t="str">
        <f t="shared" si="0"/>
        <v>EXXON MOBIL CORPO</v>
      </c>
      <c r="D21" s="8">
        <f t="shared" si="1"/>
        <v>86.16</v>
      </c>
      <c r="E21" s="8">
        <f t="shared" si="2"/>
        <v>87.98</v>
      </c>
      <c r="F21" s="8">
        <f t="shared" si="3"/>
        <v>87.15</v>
      </c>
      <c r="G21" s="8">
        <f t="shared" si="4"/>
        <v>0</v>
      </c>
      <c r="H21" s="8">
        <f t="shared" si="5"/>
        <v>87.15</v>
      </c>
      <c r="I21" s="11" t="str">
        <f t="shared" si="7"/>
        <v>4:00PM</v>
      </c>
      <c r="J21" s="9" t="str">
        <f t="shared" si="6"/>
        <v>09/03/2013</v>
      </c>
    </row>
    <row r="22" spans="2:10" ht="11.25">
      <c r="B22" s="10" t="s">
        <v>62</v>
      </c>
      <c r="C22" s="7" t="str">
        <f t="shared" si="0"/>
        <v>GENERAL ELECTRIC </v>
      </c>
      <c r="D22" s="8">
        <f t="shared" si="1"/>
        <v>22.93</v>
      </c>
      <c r="E22" s="8">
        <f t="shared" si="2"/>
        <v>23.16</v>
      </c>
      <c r="F22" s="8">
        <f t="shared" si="3"/>
        <v>23.06</v>
      </c>
      <c r="G22" s="8">
        <f t="shared" si="4"/>
        <v>0</v>
      </c>
      <c r="H22" s="8">
        <f t="shared" si="5"/>
        <v>23.06</v>
      </c>
      <c r="I22" s="11" t="str">
        <f t="shared" si="7"/>
        <v>4:00PM</v>
      </c>
      <c r="J22" s="9" t="str">
        <f t="shared" si="6"/>
        <v>09/03/2013</v>
      </c>
    </row>
    <row r="23" spans="2:10" ht="11.25">
      <c r="B23" s="10" t="s">
        <v>63</v>
      </c>
      <c r="C23" s="7" t="str">
        <f t="shared" si="0"/>
        <v>GENERAL MOTORS CO</v>
      </c>
      <c r="D23" s="8">
        <f t="shared" si="1"/>
        <v>34.13</v>
      </c>
      <c r="E23" s="8">
        <f t="shared" si="2"/>
        <v>35.49</v>
      </c>
      <c r="F23" s="8">
        <f t="shared" si="3"/>
        <v>34.14</v>
      </c>
      <c r="G23" s="8">
        <f t="shared" si="4"/>
        <v>0</v>
      </c>
      <c r="H23" s="8">
        <f t="shared" si="5"/>
        <v>34.14</v>
      </c>
      <c r="I23" s="11" t="str">
        <f t="shared" si="7"/>
        <v>4:01PM</v>
      </c>
      <c r="J23" s="9" t="str">
        <f t="shared" si="6"/>
        <v>09/03/2013</v>
      </c>
    </row>
    <row r="24" spans="2:10" ht="11.25">
      <c r="B24" s="10" t="s">
        <v>64</v>
      </c>
      <c r="C24" s="7" t="str">
        <f t="shared" si="0"/>
        <v>HEWLETT-PACKARD C</v>
      </c>
      <c r="D24" s="8">
        <f t="shared" si="1"/>
        <v>21.82</v>
      </c>
      <c r="E24" s="8">
        <f t="shared" si="2"/>
        <v>22.97</v>
      </c>
      <c r="F24" s="8">
        <f t="shared" si="3"/>
        <v>22.37</v>
      </c>
      <c r="G24" s="8">
        <f t="shared" si="4"/>
        <v>0</v>
      </c>
      <c r="H24" s="8">
        <f t="shared" si="5"/>
        <v>22.37</v>
      </c>
      <c r="I24" s="11" t="str">
        <f t="shared" si="7"/>
        <v>4:00PM</v>
      </c>
      <c r="J24" s="9" t="str">
        <f t="shared" si="6"/>
        <v>09/03/2013</v>
      </c>
    </row>
    <row r="25" spans="2:10" ht="11.25">
      <c r="B25" s="10" t="s">
        <v>65</v>
      </c>
      <c r="C25" s="7" t="str">
        <f t="shared" si="0"/>
        <v>HOME DEPOT</v>
      </c>
      <c r="D25" s="8" t="e">
        <f t="shared" si="1"/>
        <v>#VALUE!</v>
      </c>
      <c r="E25" s="8">
        <f t="shared" si="2"/>
        <v>73.01</v>
      </c>
      <c r="F25" s="8">
        <f t="shared" si="3"/>
        <v>74.78</v>
      </c>
      <c r="G25" s="8">
        <f t="shared" si="4"/>
        <v>73.9</v>
      </c>
      <c r="H25" s="8">
        <f t="shared" si="5"/>
        <v>0</v>
      </c>
      <c r="I25" s="11" t="str">
        <f t="shared" si="7"/>
        <v>73.90</v>
      </c>
      <c r="J25" s="9" t="str">
        <f t="shared" si="6"/>
        <v>4:00PM</v>
      </c>
    </row>
    <row r="26" spans="2:10" ht="11.25">
      <c r="B26" s="10" t="s">
        <v>66</v>
      </c>
      <c r="C26" s="7" t="str">
        <f t="shared" si="0"/>
        <v>HONEYWELL INTERNA</v>
      </c>
      <c r="D26" s="8">
        <f t="shared" si="1"/>
        <v>80.01</v>
      </c>
      <c r="E26" s="8">
        <f t="shared" si="2"/>
        <v>81</v>
      </c>
      <c r="F26" s="8">
        <f t="shared" si="3"/>
        <v>80.98</v>
      </c>
      <c r="G26" s="8">
        <f t="shared" si="4"/>
        <v>0</v>
      </c>
      <c r="H26" s="8">
        <f t="shared" si="5"/>
        <v>80.98</v>
      </c>
      <c r="I26" s="11" t="str">
        <f t="shared" si="7"/>
        <v>4:02PM</v>
      </c>
      <c r="J26" s="9" t="str">
        <f t="shared" si="6"/>
        <v>09/03/2013</v>
      </c>
    </row>
    <row r="27" spans="2:10" ht="11.25">
      <c r="B27" s="10" t="s">
        <v>67</v>
      </c>
      <c r="C27" s="7" t="str">
        <f t="shared" si="0"/>
        <v>MICROSOFT CORPORA</v>
      </c>
      <c r="D27" s="8">
        <f t="shared" si="1"/>
        <v>31.66</v>
      </c>
      <c r="E27" s="8">
        <f t="shared" si="2"/>
        <v>31.75</v>
      </c>
      <c r="F27" s="8">
        <f t="shared" si="3"/>
        <v>31.88</v>
      </c>
      <c r="G27" s="8">
        <f t="shared" si="4"/>
        <v>0</v>
      </c>
      <c r="H27" s="8">
        <f t="shared" si="5"/>
        <v>31.88</v>
      </c>
      <c r="I27" s="11" t="str">
        <f t="shared" si="7"/>
        <v>4:00PM</v>
      </c>
      <c r="J27" s="9" t="str">
        <f t="shared" si="6"/>
        <v>09/03/2013</v>
      </c>
    </row>
    <row r="28" spans="2:10" ht="11.25">
      <c r="B28" s="10" t="s">
        <v>68</v>
      </c>
      <c r="C28" s="7" t="str">
        <f t="shared" si="0"/>
        <v>INTEL CORPORATION</v>
      </c>
      <c r="D28" s="8">
        <f t="shared" si="1"/>
        <v>21.93</v>
      </c>
      <c r="E28" s="8">
        <f t="shared" si="2"/>
        <v>22.2</v>
      </c>
      <c r="F28" s="8">
        <f t="shared" si="3"/>
        <v>22.07</v>
      </c>
      <c r="G28" s="8">
        <f t="shared" si="4"/>
        <v>0</v>
      </c>
      <c r="H28" s="8">
        <f t="shared" si="5"/>
        <v>22.07</v>
      </c>
      <c r="I28" s="11" t="str">
        <f t="shared" si="7"/>
        <v>4:00PM</v>
      </c>
      <c r="J28" s="9" t="str">
        <f t="shared" si="6"/>
        <v>09/03/2013</v>
      </c>
    </row>
    <row r="29" spans="2:10" ht="11.25">
      <c r="B29" s="10" t="s">
        <v>69</v>
      </c>
      <c r="C29" s="7" t="str">
        <f t="shared" si="0"/>
        <v>JOHNSON &amp; JOHNSON</v>
      </c>
      <c r="D29" s="8">
        <f t="shared" si="1"/>
        <v>85.21</v>
      </c>
      <c r="E29" s="8">
        <f t="shared" si="2"/>
        <v>88.99</v>
      </c>
      <c r="F29" s="8">
        <f t="shared" si="3"/>
        <v>86.42</v>
      </c>
      <c r="G29" s="8">
        <f t="shared" si="4"/>
        <v>0</v>
      </c>
      <c r="H29" s="8">
        <f t="shared" si="5"/>
        <v>86.42</v>
      </c>
      <c r="I29" s="11" t="str">
        <f t="shared" si="7"/>
        <v>4:00PM</v>
      </c>
      <c r="J29" s="9" t="str">
        <f t="shared" si="6"/>
        <v>09/03/2013</v>
      </c>
    </row>
    <row r="30" spans="2:10" ht="11.25">
      <c r="B30" s="10" t="s">
        <v>70</v>
      </c>
      <c r="C30" s="7" t="str">
        <f t="shared" si="0"/>
        <v>JP MORGAN CHASE &amp;</v>
      </c>
      <c r="D30" s="8">
        <f t="shared" si="1"/>
        <v>49.84</v>
      </c>
      <c r="E30" s="8">
        <f t="shared" si="2"/>
        <v>52.16</v>
      </c>
      <c r="F30" s="8">
        <f t="shared" si="3"/>
        <v>51.13</v>
      </c>
      <c r="G30" s="8">
        <f t="shared" si="4"/>
        <v>0</v>
      </c>
      <c r="H30" s="8">
        <f t="shared" si="5"/>
        <v>51.13</v>
      </c>
      <c r="I30" s="11" t="str">
        <f t="shared" si="7"/>
        <v>4:00PM</v>
      </c>
      <c r="J30" s="9" t="str">
        <f t="shared" si="6"/>
        <v>09/03/2013</v>
      </c>
    </row>
    <row r="31" spans="2:10" ht="11.25">
      <c r="B31" s="10" t="s">
        <v>71</v>
      </c>
      <c r="C31" s="7" t="str">
        <f t="shared" si="0"/>
        <v>MCDONALD'S CORPOR</v>
      </c>
      <c r="D31" s="8">
        <f t="shared" si="1"/>
        <v>93.51</v>
      </c>
      <c r="E31" s="8">
        <f t="shared" si="2"/>
        <v>96.41</v>
      </c>
      <c r="F31" s="8">
        <f t="shared" si="3"/>
        <v>94.52</v>
      </c>
      <c r="G31" s="8">
        <f t="shared" si="4"/>
        <v>0</v>
      </c>
      <c r="H31" s="8">
        <f t="shared" si="5"/>
        <v>94.52</v>
      </c>
      <c r="I31" s="11" t="str">
        <f t="shared" si="7"/>
        <v>4:00PM</v>
      </c>
      <c r="J31" s="9" t="str">
        <f t="shared" si="6"/>
        <v>09/03/2013</v>
      </c>
    </row>
    <row r="32" spans="2:10" ht="11.25">
      <c r="B32" s="10" t="s">
        <v>72</v>
      </c>
      <c r="C32" s="7" t="str">
        <f t="shared" si="0"/>
        <v>MERCK &amp; COMPANY</v>
      </c>
      <c r="D32" s="8" t="e">
        <f t="shared" si="1"/>
        <v>#VALUE!</v>
      </c>
      <c r="E32" s="8">
        <f t="shared" si="2"/>
        <v>46.05</v>
      </c>
      <c r="F32" s="8">
        <f t="shared" si="3"/>
        <v>48.46</v>
      </c>
      <c r="G32" s="8">
        <f t="shared" si="4"/>
        <v>47.21</v>
      </c>
      <c r="H32" s="8">
        <f t="shared" si="5"/>
        <v>0</v>
      </c>
      <c r="I32" s="11" t="str">
        <f t="shared" si="7"/>
        <v>47.21</v>
      </c>
      <c r="J32" s="9" t="str">
        <f t="shared" si="6"/>
        <v>4:00PM</v>
      </c>
    </row>
    <row r="33" spans="2:10" ht="11.25">
      <c r="B33" s="10" t="s">
        <v>297</v>
      </c>
      <c r="C33" s="7" t="str">
        <f t="shared" si="0"/>
        <v>PFIZER</v>
      </c>
      <c r="D33" s="8" t="e">
        <f t="shared" si="1"/>
        <v>#VALUE!</v>
      </c>
      <c r="E33" s="8">
        <f t="shared" si="2"/>
        <v>27.84</v>
      </c>
      <c r="F33" s="8">
        <f t="shared" si="3"/>
        <v>28.03</v>
      </c>
      <c r="G33" s="8">
        <f t="shared" si="4"/>
        <v>28.01</v>
      </c>
      <c r="H33" s="8">
        <f t="shared" si="5"/>
        <v>0</v>
      </c>
      <c r="I33" s="11" t="str">
        <f t="shared" si="7"/>
        <v>28.01</v>
      </c>
      <c r="J33" s="9" t="str">
        <f t="shared" si="6"/>
        <v>4:00PM</v>
      </c>
    </row>
    <row r="34" spans="2:10" ht="11.25">
      <c r="B34" s="10" t="s">
        <v>73</v>
      </c>
      <c r="C34" s="7" t="str">
        <f t="shared" si="0"/>
        <v>UNITED TECHNOLOGI</v>
      </c>
      <c r="D34" s="8">
        <f t="shared" si="1"/>
        <v>100</v>
      </c>
      <c r="E34" s="8">
        <f t="shared" si="2"/>
        <v>0</v>
      </c>
      <c r="F34" s="8">
        <f t="shared" si="3"/>
        <v>102.66</v>
      </c>
      <c r="G34" s="8">
        <f t="shared" si="4"/>
        <v>0</v>
      </c>
      <c r="H34" s="8">
        <f t="shared" si="5"/>
        <v>102.66</v>
      </c>
      <c r="I34" s="11" t="str">
        <f t="shared" si="7"/>
        <v>4:00PM</v>
      </c>
      <c r="J34" s="9" t="str">
        <f t="shared" si="6"/>
        <v>09/03/2013</v>
      </c>
    </row>
    <row r="35" spans="2:10" ht="11.25">
      <c r="B35" s="10" t="s">
        <v>74</v>
      </c>
      <c r="C35" s="7" t="str">
        <f t="shared" si="0"/>
        <v>ALCOA INC. COMMON</v>
      </c>
      <c r="D35" s="8">
        <f t="shared" si="1"/>
        <v>7.73</v>
      </c>
      <c r="E35" s="8">
        <f t="shared" si="2"/>
        <v>7.78</v>
      </c>
      <c r="F35" s="8">
        <f t="shared" si="3"/>
        <v>7.72</v>
      </c>
      <c r="G35" s="8">
        <f t="shared" si="4"/>
        <v>0</v>
      </c>
      <c r="H35" s="8">
        <f t="shared" si="5"/>
        <v>7.72</v>
      </c>
      <c r="I35" s="11" t="str">
        <f t="shared" si="7"/>
        <v>4:00PM</v>
      </c>
      <c r="J35" s="9" t="str">
        <f t="shared" si="6"/>
        <v>09/03/2013</v>
      </c>
    </row>
    <row r="36" spans="2:10" ht="11.25">
      <c r="B36" s="10" t="s">
        <v>75</v>
      </c>
      <c r="C36" s="7" t="str">
        <f t="shared" si="0"/>
        <v>VERIZON COMMUNICA</v>
      </c>
      <c r="D36" s="8">
        <f t="shared" si="1"/>
        <v>45.29</v>
      </c>
      <c r="E36" s="8">
        <f t="shared" si="2"/>
        <v>47.3</v>
      </c>
      <c r="F36" s="8">
        <f t="shared" si="3"/>
        <v>46.01</v>
      </c>
      <c r="G36" s="8">
        <f t="shared" si="4"/>
        <v>0</v>
      </c>
      <c r="H36" s="8">
        <f t="shared" si="5"/>
        <v>46.01</v>
      </c>
      <c r="I36" s="11" t="str">
        <f t="shared" si="7"/>
        <v>4:00PM</v>
      </c>
      <c r="J36" s="9" t="str">
        <f t="shared" si="6"/>
        <v>09/03/2013</v>
      </c>
    </row>
    <row r="37" spans="2:10" ht="11.25">
      <c r="B37" s="10" t="s">
        <v>76</v>
      </c>
      <c r="C37" s="7" t="str">
        <f t="shared" si="0"/>
        <v>WALT DISNEY COMPA</v>
      </c>
      <c r="D37" s="8">
        <f t="shared" si="1"/>
        <v>60.06</v>
      </c>
      <c r="E37" s="8">
        <f t="shared" si="2"/>
        <v>63.78</v>
      </c>
      <c r="F37" s="8">
        <f t="shared" si="3"/>
        <v>60.93</v>
      </c>
      <c r="G37" s="8">
        <f t="shared" si="4"/>
        <v>0</v>
      </c>
      <c r="H37" s="8">
        <f t="shared" si="5"/>
        <v>60.93</v>
      </c>
      <c r="I37" s="11" t="str">
        <f t="shared" si="7"/>
        <v>4:00PM</v>
      </c>
      <c r="J37" s="9" t="str">
        <f t="shared" si="6"/>
        <v>09/03/2013</v>
      </c>
    </row>
    <row r="38" spans="2:10" ht="11.25">
      <c r="B38" s="10" t="s">
        <v>77</v>
      </c>
      <c r="C38" s="7" t="str">
        <f t="shared" si="0"/>
        <v>HISCOX LTD ORD 5 </v>
      </c>
      <c r="D38" s="8">
        <f t="shared" si="1"/>
        <v>0</v>
      </c>
      <c r="E38" s="8">
        <f t="shared" si="2"/>
        <v>0</v>
      </c>
      <c r="F38" s="8">
        <f t="shared" si="3"/>
        <v>630.5</v>
      </c>
      <c r="G38" s="8">
        <f t="shared" si="4"/>
        <v>-4.5</v>
      </c>
      <c r="H38" s="8">
        <f t="shared" si="5"/>
        <v>635</v>
      </c>
      <c r="I38" s="11" t="str">
        <f t="shared" si="7"/>
        <v>5:47AM</v>
      </c>
      <c r="J38" s="9" t="str">
        <f t="shared" si="6"/>
        <v>09/04/2013</v>
      </c>
    </row>
    <row r="39" spans="2:10" ht="11.25">
      <c r="B39" s="10" t="s">
        <v>78</v>
      </c>
      <c r="C39" s="7" t="str">
        <f t="shared" si="0"/>
        <v>HAYS PLC ORD 1P</v>
      </c>
      <c r="D39" s="8">
        <f t="shared" si="1"/>
        <v>0</v>
      </c>
      <c r="E39" s="8">
        <f t="shared" si="2"/>
        <v>109</v>
      </c>
      <c r="F39" s="8">
        <f t="shared" si="3"/>
        <v>104.6</v>
      </c>
      <c r="G39" s="8">
        <f t="shared" si="4"/>
        <v>-0.2</v>
      </c>
      <c r="H39" s="8">
        <f t="shared" si="5"/>
        <v>104.8</v>
      </c>
      <c r="I39" s="11" t="str">
        <f t="shared" si="7"/>
        <v>5:48AM</v>
      </c>
      <c r="J39" s="9" t="str">
        <f t="shared" si="6"/>
        <v>09/04/2013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17.421875" style="1" customWidth="1"/>
    <col min="4" max="4" width="8.140625" style="1" customWidth="1"/>
    <col min="5" max="16384" width="9.140625" style="1" customWidth="1"/>
  </cols>
  <sheetData>
    <row r="1" ht="11.25"/>
    <row r="2" ht="15.75">
      <c r="C2" s="2" t="s">
        <v>401</v>
      </c>
    </row>
    <row r="3" spans="3:4" ht="12.75">
      <c r="C3" s="3" t="s">
        <v>407</v>
      </c>
      <c r="D3" s="4" t="str">
        <f>HYPERLINK("http://finance.yahoo.com/lookup","Yahoo lookup")</f>
        <v>Yahoo lookup</v>
      </c>
    </row>
    <row r="4" ht="11.25">
      <c r="C4" s="3" t="s">
        <v>405</v>
      </c>
    </row>
    <row r="5" ht="11.25">
      <c r="C5" s="3" t="s">
        <v>402</v>
      </c>
    </row>
    <row r="6" ht="11.25">
      <c r="C6" s="3" t="s">
        <v>403</v>
      </c>
    </row>
    <row r="7" ht="11.25">
      <c r="B7" s="3"/>
    </row>
    <row r="9" spans="2:6" ht="11.25">
      <c r="B9" s="5" t="s">
        <v>288</v>
      </c>
      <c r="C9" s="5" t="s">
        <v>289</v>
      </c>
      <c r="D9" s="6" t="s">
        <v>292</v>
      </c>
      <c r="E9" s="6" t="s">
        <v>404</v>
      </c>
      <c r="F9" s="6" t="s">
        <v>400</v>
      </c>
    </row>
    <row r="10" spans="2:6" ht="11.25">
      <c r="B10" s="10" t="s">
        <v>79</v>
      </c>
      <c r="C10" s="7" t="str">
        <f aca="true" t="shared" si="0" ref="C10:C16">getdata($B10,1)</f>
        <v>GBP TO USD</v>
      </c>
      <c r="D10" s="13">
        <f aca="true" t="shared" si="1" ref="D10:D16">getdata($B10,4)</f>
        <v>1.56</v>
      </c>
      <c r="E10" s="11">
        <f aca="true" t="shared" si="2" ref="E10:E16">LEFT(getdata($B10,7),LEN(getdata($B10,7))-2)+5/24</f>
        <v>0.4604166666666667</v>
      </c>
      <c r="F10" s="9" t="str">
        <f aca="true" t="shared" si="3" ref="F10:F16">getdata($B10,8)</f>
        <v>09/04/2013</v>
      </c>
    </row>
    <row r="11" spans="2:6" ht="11.25">
      <c r="B11" s="10" t="s">
        <v>80</v>
      </c>
      <c r="C11" s="7" t="str">
        <f t="shared" si="0"/>
        <v>LADBROKES PLC ORD</v>
      </c>
      <c r="D11" s="13">
        <f t="shared" si="1"/>
        <v>189.7</v>
      </c>
      <c r="E11" s="11">
        <f t="shared" si="2"/>
        <v>0.4465277777777778</v>
      </c>
      <c r="F11" s="9" t="str">
        <f t="shared" si="3"/>
        <v>09/04/2013</v>
      </c>
    </row>
    <row r="12" spans="2:6" ht="11.25">
      <c r="B12" s="10" t="s">
        <v>296</v>
      </c>
      <c r="C12" s="7" t="str">
        <f t="shared" si="0"/>
        <v>TUI TRAVEL PLC OR</v>
      </c>
      <c r="D12" s="13">
        <f t="shared" si="1"/>
        <v>333.4</v>
      </c>
      <c r="E12" s="11">
        <f t="shared" si="2"/>
        <v>0.45069444444444445</v>
      </c>
      <c r="F12" s="9" t="str">
        <f t="shared" si="3"/>
        <v>09/04/2013</v>
      </c>
    </row>
    <row r="13" spans="2:6" ht="11.25">
      <c r="B13" s="10" t="s">
        <v>81</v>
      </c>
      <c r="C13" s="7" t="str">
        <f t="shared" si="0"/>
        <v>USD TO CHF</v>
      </c>
      <c r="D13" s="13">
        <f t="shared" si="1"/>
        <v>0.94</v>
      </c>
      <c r="E13" s="11">
        <f t="shared" si="2"/>
        <v>0.4604166666666667</v>
      </c>
      <c r="F13" s="9" t="str">
        <f t="shared" si="3"/>
        <v>09/04/2013</v>
      </c>
    </row>
    <row r="14" spans="2:6" ht="11.25">
      <c r="B14" s="10" t="s">
        <v>82</v>
      </c>
      <c r="C14" s="7" t="str">
        <f t="shared" si="0"/>
        <v>COCA-COLA COMPANY</v>
      </c>
      <c r="D14" s="13">
        <f t="shared" si="1"/>
        <v>37.9</v>
      </c>
      <c r="E14" s="11">
        <f t="shared" si="2"/>
        <v>0.37569444444444444</v>
      </c>
      <c r="F14" s="9" t="str">
        <f t="shared" si="3"/>
        <v>09/03/2013</v>
      </c>
    </row>
    <row r="15" spans="2:6" ht="11.25">
      <c r="B15" s="10" t="s">
        <v>83</v>
      </c>
      <c r="C15" s="7" t="str">
        <f t="shared" si="0"/>
        <v>EUR TO USD</v>
      </c>
      <c r="D15" s="12">
        <f t="shared" si="1"/>
        <v>1.32</v>
      </c>
      <c r="E15" s="11">
        <f t="shared" si="2"/>
        <v>0.4604166666666667</v>
      </c>
      <c r="F15" s="9" t="str">
        <f t="shared" si="3"/>
        <v>09/04/2013</v>
      </c>
    </row>
    <row r="16" spans="2:6" ht="11.25">
      <c r="B16" s="10" t="s">
        <v>84</v>
      </c>
      <c r="C16" s="7" t="str">
        <f t="shared" si="0"/>
        <v>USD TO JPY</v>
      </c>
      <c r="D16" s="8">
        <f t="shared" si="1"/>
        <v>99.57</v>
      </c>
      <c r="E16" s="11">
        <f t="shared" si="2"/>
        <v>0.4604166666666667</v>
      </c>
      <c r="F16" s="9" t="str">
        <f t="shared" si="3"/>
        <v>09/04/2013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</cp:lastModifiedBy>
  <dcterms:created xsi:type="dcterms:W3CDTF">2003-07-08T12:19:58Z</dcterms:created>
  <dcterms:modified xsi:type="dcterms:W3CDTF">2013-09-04T10:04:41Z</dcterms:modified>
  <cp:category/>
  <cp:version/>
  <cp:contentType/>
  <cp:contentStatus/>
</cp:coreProperties>
</file>